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7"/>
    <externalReference r:id="rId8"/>
    <externalReference r:id="rId9"/>
    <externalReference r:id="rId10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'F6a'!$A$1:$G$166</definedName>
    <definedName name="_xlnm.Print_Area" localSheetId="1">'F6b'!$A$1:$G$122</definedName>
    <definedName name="_xlnm.Print_Area" localSheetId="2">'F6c'!$A$1:$G$84</definedName>
    <definedName name="_xlnm.Print_Area" localSheetId="3">'F6d'!$A$1:$G$38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  <definedName name="_xlnm.Print_Titles" localSheetId="0">'F6a'!$1:$3</definedName>
    <definedName name="_xlnm.Print_Titles" localSheetId="1">'F6b'!$1:$3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<sst xmlns="http://schemas.openxmlformats.org/spreadsheetml/2006/main" count="396" uniqueCount="223">
  <si>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</si>
  <si>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</si>
  <si>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</si>
  <si>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</si>
  <si>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</si>
  <si>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</si>
  <si>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</si>
  <si>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</si>
  <si>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</si>
  <si>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</si>
  <si>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</si>
  <si>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</si>
  <si>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</si>
  <si>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</si>
  <si>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</si>
  <si>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</si>
  <si>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</si>
  <si>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</si>
  <si>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</si>
  <si>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</si>
  <si>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</si>
  <si>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</si>
  <si>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</si>
  <si>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</si>
  <si>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</si>
  <si>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</si>
  <si>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</si>
  <si>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</si>
  <si>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</si>
  <si>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</si>
  <si>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</si>
  <si>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</si>
  <si>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</si>
  <si>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</si>
  <si>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</si>
  <si>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</si>
  <si>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</si>
  <si>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</si>
  <si>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</si>
  <si>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</si>
  <si>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</si>
  <si>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</si>
  <si>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</si>
  <si>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</si>
  <si>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</si>
  <si>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</si>
  <si>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</si>
  <si>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</si>
  <si>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</si>
  <si>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</si>
  <si>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</si>
  <si>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</si>
  <si>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</si>
  <si>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</si>
  <si>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</si>
  <si>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</si>
  <si>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</si>
  <si>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</si>
  <si>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</si>
  <si>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</si>
  <si>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</si>
  <si>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</si>
  <si>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</si>
  <si>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</si>
  <si>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</si>
  <si>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</si>
  <si>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</si>
  <si>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</si>
  <si>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</si>
  <si>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</si>
  <si>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</si>
  <si>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</si>
  <si>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</si>
  <si>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</si>
  <si>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</si>
  <si>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</si>
  <si>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</si>
  <si>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</si>
  <si>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</si>
  <si>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</si>
  <si>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</si>
  <si>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</si>
  <si>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</si>
  <si>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</si>
  <si>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</si>
  <si>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</si>
  <si>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</si>
  <si>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</si>
  <si>
    <t>MUNICIPIO DE LEÓN
Estado Analítico del Ejercicio del Presupuesto de Egresos Detallado - LDF
Clasificación Administrativa
Del 1 de enero al 30 de junio de 2018 (b)
(PESOS)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</si>
  <si>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</si>
  <si>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</si>
  <si>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</si>
  <si>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</si>
  <si>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</si>
  <si>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</si>
  <si>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1009 PRESIDENTE MUNICIPAL                                             </t>
  </si>
  <si>
    <t xml:space="preserve">      1010 SINDICOS                                                         </t>
  </si>
  <si>
    <t xml:space="preserve">      1011 REGIDORES                                                        </t>
  </si>
  <si>
    <t xml:space="preserve">      1012 DELEGADOS Y SUBDELEGADOS MUNICIPALES                             </t>
  </si>
  <si>
    <t xml:space="preserve">      1195 DESPACHO DEL PRESIDENTE MUNICIPAL                                </t>
  </si>
  <si>
    <t xml:space="preserve">      1196 DIRECCION DE AGENDA Y EVENTOS                                    </t>
  </si>
  <si>
    <t xml:space="preserve">      1197 DIRECCION ADMINISTRATIVA Y GESTION SOCIAL                        </t>
  </si>
  <si>
    <t xml:space="preserve">      1198 DIRECCION DE ATENCION CIUDADANA                                  </t>
  </si>
  <si>
    <t xml:space="preserve">      1199 DIRECCION DE RELACIONES PUBLICAS                                 </t>
  </si>
  <si>
    <t xml:space="preserve">      1210 SECRETARIA DEL AYUNTAMIENTO                                      </t>
  </si>
  <si>
    <t xml:space="preserve">      1211 DIRECCION GENERAL DE ASUNTOS JURIDICOS                           </t>
  </si>
  <si>
    <t xml:space="preserve">      1212 DIRECCION GENERAL DE GOBIERNO                                    </t>
  </si>
  <si>
    <t xml:space="preserve">      1213 DIRECCION DE ASUNTOS INTERNOS                                    </t>
  </si>
  <si>
    <t xml:space="preserve">      1214 DIRECCION GENERAL DE APOYO A LA FUNCION EDILICIA                 </t>
  </si>
  <si>
    <t xml:space="preserve">      1215 DIRECCION GENERAL DE FISCALIZACION Y CONTROL                     </t>
  </si>
  <si>
    <t xml:space="preserve">      1216 DIRECCION GENERAL DEL ARCHIVO HISTORICO                          </t>
  </si>
  <si>
    <t xml:space="preserve">      1217 DIRECCION DE MEDIACION                                           </t>
  </si>
  <si>
    <t xml:space="preserve">      1218 SUBSECRETARIA TECNICA                                            </t>
  </si>
  <si>
    <t xml:space="preserve">      1310 TESORERIA MUNICIPAL                                              </t>
  </si>
  <si>
    <t xml:space="preserve">      1311 DIRECCION GENERAL DE EGRESOS                                     </t>
  </si>
  <si>
    <t xml:space="preserve">      1312 DIRECCION GENERAL DE GESTION, ADMINISTRACION Y ENLACE GUBERNAMENT</t>
  </si>
  <si>
    <t xml:space="preserve">      1314 DIRECCION GENERAL DE INGRESOS                                    </t>
  </si>
  <si>
    <t xml:space="preserve">      1315 DIRECCION GENERAL DE RECURSOS MATERIALES Y SERVICIOS GENERALES   </t>
  </si>
  <si>
    <t xml:space="preserve">      1316 DIRECCION GENERAL DE INVERSION PUBLICA                           </t>
  </si>
  <si>
    <t xml:space="preserve">      1410 CONTRALORIA MUNICIPAL                                            </t>
  </si>
  <si>
    <t xml:space="preserve">      1510 SECRETARIA DE SEGURIDAD PUBLICA MUNICIPAL                        </t>
  </si>
  <si>
    <t xml:space="preserve">      1512 DIRECCION GENERAL DE POLICIA MUNICIPAL                           </t>
  </si>
  <si>
    <t xml:space="preserve">      1513 DIRECCION GENERAL DE TRANSITO MUNICIPAL                          </t>
  </si>
  <si>
    <t xml:space="preserve">      1514 DIRECCION GENERAL DE PROTECCION CIVIL                            </t>
  </si>
  <si>
    <t xml:space="preserve">      1515 DIRECCION GENERAL DE OFICIALES CALIFICADORES                     </t>
  </si>
  <si>
    <t xml:space="preserve">      1517 DIRECCION DE PREVENCION DEL DELITO COMBATE A LAS ADICCIONES Y PAR</t>
  </si>
  <si>
    <t xml:space="preserve">      1519 DIRECCION DE CENTRO DE FORMACION POLICIAL                        </t>
  </si>
  <si>
    <t xml:space="preserve">      1520 DIRECCION GENERAL DEL SISTEMA DE COMPUTO, COMANDO, COMUNICACIONES</t>
  </si>
  <si>
    <t xml:space="preserve">      1521 DIRECCION DE SERVICIOS DE SEGURIDAD PRIVADA                      </t>
  </si>
  <si>
    <t xml:space="preserve">      1522 SUBSECRETARIA DE ATENCION A LA COMUNIDAD                         </t>
  </si>
  <si>
    <t xml:space="preserve">      1610 DIRECCION GENERAL DE COMUNICACION SOCIAL                         </t>
  </si>
  <si>
    <t xml:space="preserve">      1710 DIRECCION GENERAL DE DESARROLLO INSTITUCIONAL                    </t>
  </si>
  <si>
    <t xml:space="preserve">      1810 DIRECCION GENERAL DE DESARROLLO RURAL                            </t>
  </si>
  <si>
    <t xml:space="preserve">      1815 DIRECCION GENERAL DE DESARROLLO SOCIAL Y HUMANO                  </t>
  </si>
  <si>
    <t xml:space="preserve">      1816 DIRECCION DE PROGRAMAS ESTRATEGICOS                              </t>
  </si>
  <si>
    <t xml:space="preserve">      1817 DIRECCION DE PIPAS MUNICIPALES                                   </t>
  </si>
  <si>
    <t xml:space="preserve">      1910 DIRECCION DE DESARROLLO Y PARTICIPACION CIUDADANA                </t>
  </si>
  <si>
    <t xml:space="preserve">      2010 DIRECCION GENERAL DE DESARROLLO URBANO                           </t>
  </si>
  <si>
    <t xml:space="preserve">      2110 DIRECCION GENERAL DE ECONOMIA                                    </t>
  </si>
  <si>
    <t xml:space="preserve">      2111 DIRECCION DE COMERCIO Y CONSUMO                                  </t>
  </si>
  <si>
    <t xml:space="preserve">      2210 DIRECCION GENERAL DE EDUCACION                                   </t>
  </si>
  <si>
    <t xml:space="preserve">      2310 DIRECCION GENERAL DE GESTION AMBIENTAL                           </t>
  </si>
  <si>
    <t xml:space="preserve">      2410 DIRECCION GENERAL DE MOVILIDAD                                   </t>
  </si>
  <si>
    <t xml:space="preserve">      2510 DIRECCION GENERAL DE OBRA PUBLICA                                </t>
  </si>
  <si>
    <t xml:space="preserve">      2610 DIRECCION GENERAL DE SALUD                                       </t>
  </si>
  <si>
    <t xml:space="preserve">      2615 DIRECCION DE ASEO PUBLICO                                        </t>
  </si>
  <si>
    <t xml:space="preserve">      2715 PROVISIONES ECONOMICAS                                           </t>
  </si>
  <si>
    <t xml:space="preserve">      2810 EGRESO APLICABLE A DIVERSAS DEPENDENCIAS                         </t>
  </si>
  <si>
    <t xml:space="preserve">      3010 DEUDA PUBLICA MUNICIPAL                                          </t>
  </si>
  <si>
    <t xml:space="preserve">      3110 DIRECCION GENERAL DE HOSPITALIDAD Y TURISMO                      </t>
  </si>
  <si>
    <t xml:space="preserve">      3210 DIRECCION GENERAL DE INNOVACION                                  </t>
  </si>
  <si>
    <t xml:space="preserve">      4010 UNIDAD DE TRANSPARENCIA                                          </t>
  </si>
  <si>
    <t xml:space="preserve">      4011 JUZGADOS ADMINISTRATIVOS MUNICIPALES                             </t>
  </si>
  <si>
    <t xml:space="preserve">      4012 DEFENSORIA DE OFICIO EN MATERIA ADMINISTRATIVA                   </t>
  </si>
  <si>
    <t xml:space="preserve">      4013 INSTITUTO MUNICIPAL DE PLANEACION                                </t>
  </si>
  <si>
    <t xml:space="preserve">      5010 PATRONATO DE BOMBEROS DE LEON GUANAJUATO                         </t>
  </si>
  <si>
    <t xml:space="preserve">      5011 COMISION MUNICIPAL DE CULTURA FISICA Y DEPORTE DE LEON           </t>
  </si>
  <si>
    <t xml:space="preserve">      5012 SISTEMA PARA EL DESARROLLO INTEGRAL DE LA FAMILIA                </t>
  </si>
  <si>
    <t xml:space="preserve">      5013 PATRONATO EXPLORA                                                </t>
  </si>
  <si>
    <t xml:space="preserve">      5017 INSTITUTO MUNICIPAL DE VIVIENDA DE LEON                          </t>
  </si>
  <si>
    <t xml:space="preserve">      5018 INSTITUTO CULTURAL DE LEON                                       </t>
  </si>
  <si>
    <t xml:space="preserve">      5019 INSTITUTO MUNICIPAL DE LAS MUJERES                               </t>
  </si>
  <si>
    <t xml:space="preserve">      5021 PATRONATO DEL PARQUE ZOOLOGICO DE LEON                           </t>
  </si>
  <si>
    <t xml:space="preserve">      5050 OFICINA DE CONVENCIONES Y VISITANTES                             </t>
  </si>
  <si>
    <t xml:space="preserve">      5051 FIDEICOMISO DE OBRAS POR COOPERACION                             </t>
  </si>
  <si>
    <t xml:space="preserve">      5052 INSTITUTO MUNICIPAL DE LA JUVENTUD                               </t>
  </si>
  <si>
    <t xml:space="preserve">      5053 PATRONATO DEL PARQUE ECOLOGICO METROPOLITANO                     </t>
  </si>
  <si>
    <t xml:space="preserve">      5056 FIDEICOMISO MUSEO DE LA CIUDAD DE LEON                           </t>
  </si>
  <si>
    <t xml:space="preserve">      5057 SISTEMA INTEGRAL ASEO PUBLICO DE LEON                            </t>
  </si>
  <si>
    <t xml:space="preserve">      5058 ACADEMIA METROPOLITANA DE SEGURIDAD PUBLICA                      </t>
  </si>
  <si>
    <t>II. Gasto Etiquetado</t>
  </si>
  <si>
    <t>(II=A+B+C+D+E+F+G+H)</t>
  </si>
  <si>
    <t>MUNICIPIO DE LEÓN
Estado Analítico del Ejercicio del Presupuesto de Egresos Detallado - LDF
Clasificación Funcional (Finalidad y Función)
Del 1 de enero Al 30 de junio de 2018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</si>
  <si>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</si>
  <si>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</si>
  <si>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</si>
  <si>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</si>
  <si>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</si>
  <si>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</si>
  <si>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</si>
  <si>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</si>
  <si>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</si>
  <si>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</si>
  <si>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</si>
  <si>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</si>
  <si>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</si>
  <si>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</si>
  <si>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</si>
  <si>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</si>
  <si>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</si>
  <si>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</si>
  <si>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</si>
  <si>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</si>
  <si>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</si>
  <si>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</si>
  <si>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</si>
  <si>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</si>
  <si>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</si>
  <si>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</si>
  <si>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</si>
  <si>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</si>
  <si>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</si>
  <si>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</si>
  <si>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</si>
  <si>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</si>
  <si>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</si>
  <si>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</si>
  <si>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MUNICIPIO DE LEÓN
Estado Analítico del Ejercicio del Presupuesto de Egresos Detallado - LDF
Clasificación de Servicios Personales por Categoría
Del 1 de enero al 30 de junio de 2018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</si>
  <si>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</si>
  <si>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</si>
  <si>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</si>
  <si>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</si>
  <si>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</si>
  <si>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</si>
  <si>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</si>
  <si>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</si>
  <si>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</si>
  <si>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</si>
  <si>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</si>
  <si>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</si>
  <si>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</si>
  <si>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</si>
  <si>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                                          MUNICIPIO DE LEÓN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junio de 2018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</si>
</sst>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indent="1"/>
    </xf>
    <xf numFmtId="41" fontId="5" fillId="3" borderId="4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 indent="1"/>
    </xf>
    <xf numFmtId="41" fontId="4" fillId="3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1"/>
    </xf>
    <xf numFmtId="41" fontId="5" fillId="0" borderId="6" xfId="0" applyNumberFormat="1" applyFont="1" applyBorder="1" applyAlignment="1">
      <alignment vertical="center"/>
    </xf>
    <xf numFmtId="41" fontId="5" fillId="3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indent="2"/>
    </xf>
    <xf numFmtId="41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/>
    <xf numFmtId="0" fontId="4" fillId="0" borderId="11" xfId="0" applyFont="1" applyBorder="1"/>
    <xf numFmtId="164" fontId="6" fillId="0" borderId="12" xfId="20" applyNumberFormat="1" applyFont="1" applyBorder="1" applyAlignment="1" applyProtection="1">
      <alignment horizontal="center" vertical="top" wrapText="1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left" vertical="center" wrapText="1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wrapText="1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 wrapText="1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indent="1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 wrapText="1" indent="2"/>
    </xf>
    <xf numFmtId="41" fontId="4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left" vertical="center" indent="1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justify" vertical="center"/>
    </xf>
    <xf numFmtId="4" fontId="5" fillId="0" borderId="0" xfId="0" applyNumberFormat="1" applyFont="1" applyBorder="1" applyAlignment="1">
      <alignment vertical="center"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0" fontId="3" fillId="2" borderId="10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2" borderId="10" xfId="21" applyFont="1" applyFill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 vertical="center" wrapText="1"/>
      <protection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6" xfId="21" applyFont="1" applyFill="1" applyBorder="1" applyAlignment="1">
      <alignment horizontal="left" vertical="center" wrapText="1" indent="1"/>
      <protection/>
    </xf>
    <xf numFmtId="41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6" xfId="21" applyFont="1" applyFill="1" applyBorder="1" applyAlignment="1">
      <alignment horizontal="left" vertical="center" wrapText="1" indent="2"/>
      <protection/>
    </xf>
    <xf numFmtId="41" fontId="4" fillId="0" borderId="6" xfId="21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 wrapText="1"/>
      <protection/>
    </xf>
    <xf numFmtId="0" fontId="4" fillId="0" borderId="6" xfId="21" applyFont="1" applyBorder="1" applyAlignment="1">
      <alignment horizontal="left" vertical="center" wrapText="1" indent="2"/>
      <protection/>
    </xf>
    <xf numFmtId="0" fontId="4" fillId="0" borderId="6" xfId="21" applyFont="1" applyBorder="1" applyAlignment="1">
      <alignment horizontal="left" vertical="center" wrapText="1" indent="1"/>
      <protection/>
    </xf>
    <xf numFmtId="0" fontId="5" fillId="0" borderId="6" xfId="21" applyFont="1" applyBorder="1" applyAlignment="1">
      <alignment horizontal="left" vertical="center" wrapText="1"/>
      <protection/>
    </xf>
    <xf numFmtId="41" fontId="5" fillId="0" borderId="6" xfId="21" applyNumberFormat="1" applyFont="1" applyBorder="1" applyAlignment="1">
      <alignment vertical="center"/>
      <protection/>
    </xf>
    <xf numFmtId="0" fontId="5" fillId="0" borderId="10" xfId="21" applyFont="1" applyBorder="1" applyAlignment="1">
      <alignment horizontal="left" vertical="center" wrapText="1"/>
      <protection/>
    </xf>
    <xf numFmtId="41" fontId="4" fillId="0" borderId="10" xfId="21" applyNumberFormat="1" applyFont="1" applyBorder="1" applyAlignment="1">
      <alignment vertical="center"/>
      <protection/>
    </xf>
    <xf numFmtId="0" fontId="4" fillId="0" borderId="11" xfId="21" applyFont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668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1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2_MLEO_000.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6"/>
  <sheetViews>
    <sheetView tabSelected="1" workbookViewId="0" topLeftCell="A1">
      <selection activeCell="A1" sqref="A1:G1"/>
    </sheetView>
  </sheetViews>
  <sheetFormatPr defaultColWidth="12" defaultRowHeight="12.75"/>
  <cols>
    <col min="1" max="1" width="81.33203125" style="4" customWidth="1"/>
    <col min="2" max="6" width="15.16015625" style="4" bestFit="1" customWidth="1"/>
    <col min="7" max="7" width="15.5" style="4" bestFit="1" customWidth="1"/>
    <col min="8" max="16384" width="12" style="4" customWidth="1"/>
  </cols>
  <sheetData>
    <row r="1" spans="1:7" ht="58.5" customHeight="1">
      <c r="A1" s="1" t="s">
        <v>222</v>
      </c>
      <c r="B1" s="2"/>
      <c r="C1" s="2"/>
      <c r="D1" s="2"/>
      <c r="E1" s="2"/>
      <c r="F1" s="2"/>
      <c r="G1" s="3"/>
    </row>
    <row r="2" spans="1:7" ht="11.25">
      <c r="A2" s="5"/>
      <c r="B2" s="6" t="s">
        <v>0</v>
      </c>
      <c r="C2" s="6"/>
      <c r="D2" s="6"/>
      <c r="E2" s="6"/>
      <c r="F2" s="6"/>
      <c r="G2" s="5"/>
    </row>
    <row r="3" spans="1:7" ht="20.4">
      <c r="A3" s="7" t="s">
        <v>1</v>
      </c>
      <c r="B3" s="5" t="s">
        <v>2</v>
      </c>
      <c r="C3" s="8" t="s">
        <v>3</v>
      </c>
      <c r="D3" s="5" t="s">
        <v>4</v>
      </c>
      <c r="E3" s="5" t="s">
        <v>5</v>
      </c>
      <c r="F3" s="5" t="s">
        <v>6</v>
      </c>
      <c r="G3" s="7" t="s">
        <v>7</v>
      </c>
    </row>
    <row r="4" spans="1:7" ht="12.75">
      <c r="A4" s="9" t="s">
        <v>8</v>
      </c>
      <c r="B4" s="10">
        <f>SUM(B5,B13,B23,B33,B43,B53,B57,B66,B70)</f>
        <v>4065431138</v>
      </c>
      <c r="C4" s="10">
        <f aca="true" t="shared" si="0" ref="C4:G4">SUM(C5,C13,C23,C33,C43,C53,C57,C66,C70)</f>
        <v>1030617806.8800001</v>
      </c>
      <c r="D4" s="10">
        <f t="shared" si="0"/>
        <v>5096048944.879999</v>
      </c>
      <c r="E4" s="10">
        <f t="shared" si="0"/>
        <v>761249006.8499999</v>
      </c>
      <c r="F4" s="10">
        <f t="shared" si="0"/>
        <v>701067219.72</v>
      </c>
      <c r="G4" s="10">
        <f t="shared" si="0"/>
        <v>4334799938.030001</v>
      </c>
    </row>
    <row r="5" spans="1:7" ht="12.75">
      <c r="A5" s="11" t="s">
        <v>9</v>
      </c>
      <c r="B5" s="12">
        <f>SUM(B6:B12)</f>
        <v>1675565857</v>
      </c>
      <c r="C5" s="12">
        <f aca="true" t="shared" si="1" ref="C5:F5">SUM(C6:C12)</f>
        <v>11944780.66</v>
      </c>
      <c r="D5" s="12">
        <f t="shared" si="1"/>
        <v>1687510637.6599998</v>
      </c>
      <c r="E5" s="12">
        <f t="shared" si="1"/>
        <v>320901212.72</v>
      </c>
      <c r="F5" s="12">
        <f t="shared" si="1"/>
        <v>311867900.40000004</v>
      </c>
      <c r="G5" s="12">
        <f>SUM(G6:G12)</f>
        <v>1366609424.94</v>
      </c>
    </row>
    <row r="6" spans="1:7" ht="12.75">
      <c r="A6" s="13" t="s">
        <v>10</v>
      </c>
      <c r="B6" s="12">
        <v>756832820</v>
      </c>
      <c r="C6" s="12">
        <v>-1259740.38</v>
      </c>
      <c r="D6" s="12">
        <v>755573079.62</v>
      </c>
      <c r="E6" s="12">
        <v>158122643.81</v>
      </c>
      <c r="F6" s="12">
        <v>158061565.36</v>
      </c>
      <c r="G6" s="12">
        <f>D6-E6</f>
        <v>597450435.81</v>
      </c>
    </row>
    <row r="7" spans="1:7" ht="12.75">
      <c r="A7" s="13" t="s">
        <v>11</v>
      </c>
      <c r="B7" s="12">
        <v>9999996</v>
      </c>
      <c r="C7" s="12">
        <v>0</v>
      </c>
      <c r="D7" s="12">
        <v>9999996</v>
      </c>
      <c r="E7" s="12">
        <v>6739359.8</v>
      </c>
      <c r="F7" s="12">
        <v>6739359.8</v>
      </c>
      <c r="G7" s="12">
        <f>D7-E7</f>
        <v>3260636.2</v>
      </c>
    </row>
    <row r="8" spans="1:7" ht="12.75">
      <c r="A8" s="13" t="s">
        <v>12</v>
      </c>
      <c r="B8" s="12">
        <v>179181547</v>
      </c>
      <c r="C8" s="12">
        <v>3556603.17</v>
      </c>
      <c r="D8" s="12">
        <v>182738150.17</v>
      </c>
      <c r="E8" s="12">
        <v>14513706.95</v>
      </c>
      <c r="F8" s="12">
        <v>14470049.98</v>
      </c>
      <c r="G8" s="12">
        <f aca="true" t="shared" si="2" ref="G8:G12">D8-E8</f>
        <v>168224443.22</v>
      </c>
    </row>
    <row r="9" spans="1:7" ht="12.75">
      <c r="A9" s="13" t="s">
        <v>13</v>
      </c>
      <c r="B9" s="12">
        <v>284856780</v>
      </c>
      <c r="C9" s="12">
        <v>2579004.76</v>
      </c>
      <c r="D9" s="12">
        <v>287435784.76</v>
      </c>
      <c r="E9" s="12">
        <v>40685419.99</v>
      </c>
      <c r="F9" s="12">
        <v>32209399.06</v>
      </c>
      <c r="G9" s="12">
        <f t="shared" si="2"/>
        <v>246750364.76999998</v>
      </c>
    </row>
    <row r="10" spans="1:7" ht="12.75">
      <c r="A10" s="13" t="s">
        <v>14</v>
      </c>
      <c r="B10" s="12">
        <v>444694714</v>
      </c>
      <c r="C10" s="12">
        <v>7068913.11</v>
      </c>
      <c r="D10" s="12">
        <v>451763627.11</v>
      </c>
      <c r="E10" s="12">
        <v>100840082.17</v>
      </c>
      <c r="F10" s="12">
        <v>100387526.2</v>
      </c>
      <c r="G10" s="12">
        <f t="shared" si="2"/>
        <v>350923544.94</v>
      </c>
    </row>
    <row r="11" spans="1:7" ht="12.75">
      <c r="A11" s="13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f t="shared" si="2"/>
        <v>0</v>
      </c>
    </row>
    <row r="12" spans="1:7" ht="12.75">
      <c r="A12" s="13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f t="shared" si="2"/>
        <v>0</v>
      </c>
    </row>
    <row r="13" spans="1:7" ht="12.75">
      <c r="A13" s="11" t="s">
        <v>17</v>
      </c>
      <c r="B13" s="12">
        <f>SUM(B14:B22)</f>
        <v>271832627</v>
      </c>
      <c r="C13" s="12">
        <f aca="true" t="shared" si="3" ref="C13:F13">SUM(C14:C22)</f>
        <v>37759783.269999996</v>
      </c>
      <c r="D13" s="12">
        <f t="shared" si="3"/>
        <v>309592410.27000004</v>
      </c>
      <c r="E13" s="12">
        <f t="shared" si="3"/>
        <v>43090923.14</v>
      </c>
      <c r="F13" s="12">
        <f t="shared" si="3"/>
        <v>39420341.05</v>
      </c>
      <c r="G13" s="12">
        <f>SUM(G14:G22)</f>
        <v>266501487.13</v>
      </c>
    </row>
    <row r="14" spans="1:7" ht="12.75">
      <c r="A14" s="13" t="s">
        <v>18</v>
      </c>
      <c r="B14" s="12">
        <v>21488288</v>
      </c>
      <c r="C14" s="12">
        <v>963375.7</v>
      </c>
      <c r="D14" s="12">
        <v>22451663.7</v>
      </c>
      <c r="E14" s="12">
        <v>1134949.32</v>
      </c>
      <c r="F14" s="12">
        <v>1033178.88</v>
      </c>
      <c r="G14" s="12">
        <f>D14-E14</f>
        <v>21316714.38</v>
      </c>
    </row>
    <row r="15" spans="1:7" ht="12.75">
      <c r="A15" s="13" t="s">
        <v>19</v>
      </c>
      <c r="B15" s="12">
        <v>16310363</v>
      </c>
      <c r="C15" s="12">
        <v>1344367.84</v>
      </c>
      <c r="D15" s="12">
        <v>17654730.84</v>
      </c>
      <c r="E15" s="12">
        <v>685405.75</v>
      </c>
      <c r="F15" s="12">
        <v>477346.27</v>
      </c>
      <c r="G15" s="12">
        <f aca="true" t="shared" si="4" ref="G15:G22">D15-E15</f>
        <v>16969325.09</v>
      </c>
    </row>
    <row r="16" spans="1:7" ht="12.75">
      <c r="A16" s="13" t="s">
        <v>20</v>
      </c>
      <c r="B16" s="12">
        <v>0</v>
      </c>
      <c r="C16" s="12">
        <v>603870</v>
      </c>
      <c r="D16" s="12">
        <v>603870</v>
      </c>
      <c r="E16" s="12">
        <v>0</v>
      </c>
      <c r="F16" s="12">
        <v>0</v>
      </c>
      <c r="G16" s="12">
        <f t="shared" si="4"/>
        <v>603870</v>
      </c>
    </row>
    <row r="17" spans="1:7" ht="12.75">
      <c r="A17" s="13" t="s">
        <v>21</v>
      </c>
      <c r="B17" s="12">
        <v>8412295</v>
      </c>
      <c r="C17" s="12">
        <v>23388868.32</v>
      </c>
      <c r="D17" s="12">
        <v>31801163.32</v>
      </c>
      <c r="E17" s="12">
        <v>175298.17</v>
      </c>
      <c r="F17" s="12">
        <v>121508.76</v>
      </c>
      <c r="G17" s="12">
        <f t="shared" si="4"/>
        <v>31625865.15</v>
      </c>
    </row>
    <row r="18" spans="1:7" ht="12.75">
      <c r="A18" s="13" t="s">
        <v>22</v>
      </c>
      <c r="B18" s="12">
        <v>3334781</v>
      </c>
      <c r="C18" s="12">
        <v>2132744.73</v>
      </c>
      <c r="D18" s="12">
        <v>5467525.73</v>
      </c>
      <c r="E18" s="12">
        <v>55540.56</v>
      </c>
      <c r="F18" s="12">
        <v>11929.29</v>
      </c>
      <c r="G18" s="12">
        <f t="shared" si="4"/>
        <v>5411985.170000001</v>
      </c>
    </row>
    <row r="19" spans="1:7" ht="12.75">
      <c r="A19" s="13" t="s">
        <v>23</v>
      </c>
      <c r="B19" s="12">
        <v>127931674</v>
      </c>
      <c r="C19" s="12">
        <v>9350</v>
      </c>
      <c r="D19" s="12">
        <v>127941024</v>
      </c>
      <c r="E19" s="12">
        <v>29056383.15</v>
      </c>
      <c r="F19" s="12">
        <v>28997302.61</v>
      </c>
      <c r="G19" s="12">
        <f t="shared" si="4"/>
        <v>98884640.85</v>
      </c>
    </row>
    <row r="20" spans="1:7" ht="12.75">
      <c r="A20" s="13" t="s">
        <v>24</v>
      </c>
      <c r="B20" s="12">
        <v>11804966</v>
      </c>
      <c r="C20" s="12">
        <v>7015891.06</v>
      </c>
      <c r="D20" s="12">
        <v>18820857.06</v>
      </c>
      <c r="E20" s="12">
        <v>805756.14</v>
      </c>
      <c r="F20" s="12">
        <v>698542.17</v>
      </c>
      <c r="G20" s="12">
        <f t="shared" si="4"/>
        <v>18015100.919999998</v>
      </c>
    </row>
    <row r="21" spans="1:7" ht="12.75">
      <c r="A21" s="13" t="s">
        <v>25</v>
      </c>
      <c r="B21" s="12">
        <v>314462</v>
      </c>
      <c r="C21" s="12">
        <v>1691006.83</v>
      </c>
      <c r="D21" s="12">
        <v>2005468.83</v>
      </c>
      <c r="E21" s="12">
        <v>0</v>
      </c>
      <c r="F21" s="12">
        <v>0</v>
      </c>
      <c r="G21" s="12">
        <f t="shared" si="4"/>
        <v>2005468.83</v>
      </c>
    </row>
    <row r="22" spans="1:7" ht="12.75">
      <c r="A22" s="13" t="s">
        <v>26</v>
      </c>
      <c r="B22" s="12">
        <v>82235798</v>
      </c>
      <c r="C22" s="12">
        <v>610308.79</v>
      </c>
      <c r="D22" s="12">
        <v>82846106.79</v>
      </c>
      <c r="E22" s="12">
        <v>11177590.05</v>
      </c>
      <c r="F22" s="12">
        <v>8080533.07</v>
      </c>
      <c r="G22" s="12">
        <f t="shared" si="4"/>
        <v>71668516.74000001</v>
      </c>
    </row>
    <row r="23" spans="1:7" ht="12.75">
      <c r="A23" s="11" t="s">
        <v>27</v>
      </c>
      <c r="B23" s="12">
        <f>SUM(B24:B32)</f>
        <v>796146237</v>
      </c>
      <c r="C23" s="12">
        <f aca="true" t="shared" si="5" ref="C23:G23">SUM(C24:C32)</f>
        <v>88669785.83000001</v>
      </c>
      <c r="D23" s="12">
        <f t="shared" si="5"/>
        <v>884816022.8299999</v>
      </c>
      <c r="E23" s="12">
        <f t="shared" si="5"/>
        <v>115142882.08</v>
      </c>
      <c r="F23" s="12">
        <f t="shared" si="5"/>
        <v>107610191.81</v>
      </c>
      <c r="G23" s="12">
        <f t="shared" si="5"/>
        <v>769673140.75</v>
      </c>
    </row>
    <row r="24" spans="1:7" ht="12.75">
      <c r="A24" s="13" t="s">
        <v>28</v>
      </c>
      <c r="B24" s="12">
        <v>338528393</v>
      </c>
      <c r="C24" s="12">
        <v>14461810.7</v>
      </c>
      <c r="D24" s="12">
        <v>352990203.7</v>
      </c>
      <c r="E24" s="12">
        <v>50913711.82</v>
      </c>
      <c r="F24" s="12">
        <v>50646263.68</v>
      </c>
      <c r="G24" s="12">
        <f>D24-E24</f>
        <v>302076491.88</v>
      </c>
    </row>
    <row r="25" spans="1:7" ht="12.75">
      <c r="A25" s="13" t="s">
        <v>29</v>
      </c>
      <c r="B25" s="12">
        <v>35326195</v>
      </c>
      <c r="C25" s="12">
        <v>4176421.18</v>
      </c>
      <c r="D25" s="12">
        <v>39502616.18</v>
      </c>
      <c r="E25" s="12">
        <v>4220990.32</v>
      </c>
      <c r="F25" s="12">
        <v>3876279.32</v>
      </c>
      <c r="G25" s="12">
        <f aca="true" t="shared" si="6" ref="G25:G32">D25-E25</f>
        <v>35281625.86</v>
      </c>
    </row>
    <row r="26" spans="1:7" ht="12.75">
      <c r="A26" s="13" t="s">
        <v>30</v>
      </c>
      <c r="B26" s="12">
        <v>88263054</v>
      </c>
      <c r="C26" s="12">
        <v>35129764.26</v>
      </c>
      <c r="D26" s="12">
        <v>123392818.26</v>
      </c>
      <c r="E26" s="12">
        <v>12053680.31</v>
      </c>
      <c r="F26" s="12">
        <v>11123561.06</v>
      </c>
      <c r="G26" s="12">
        <f t="shared" si="6"/>
        <v>111339137.95</v>
      </c>
    </row>
    <row r="27" spans="1:7" ht="12.75">
      <c r="A27" s="13" t="s">
        <v>31</v>
      </c>
      <c r="B27" s="12">
        <v>32616276</v>
      </c>
      <c r="C27" s="12">
        <v>-37203</v>
      </c>
      <c r="D27" s="12">
        <v>32579073</v>
      </c>
      <c r="E27" s="12">
        <v>1662136.64</v>
      </c>
      <c r="F27" s="12">
        <v>1631481.52</v>
      </c>
      <c r="G27" s="12">
        <f t="shared" si="6"/>
        <v>30916936.36</v>
      </c>
    </row>
    <row r="28" spans="1:7" ht="12.75">
      <c r="A28" s="13" t="s">
        <v>32</v>
      </c>
      <c r="B28" s="12">
        <v>134720963</v>
      </c>
      <c r="C28" s="12">
        <v>19914492.09</v>
      </c>
      <c r="D28" s="12">
        <v>154635455.09</v>
      </c>
      <c r="E28" s="12">
        <v>6321482.44</v>
      </c>
      <c r="F28" s="12">
        <v>2771637.11</v>
      </c>
      <c r="G28" s="12">
        <f t="shared" si="6"/>
        <v>148313972.65</v>
      </c>
    </row>
    <row r="29" spans="1:7" ht="12.75">
      <c r="A29" s="13" t="s">
        <v>33</v>
      </c>
      <c r="B29" s="12">
        <v>80138938</v>
      </c>
      <c r="C29" s="12">
        <v>425572.41</v>
      </c>
      <c r="D29" s="12">
        <v>80564510.41</v>
      </c>
      <c r="E29" s="12">
        <v>20172539.85</v>
      </c>
      <c r="F29" s="12">
        <v>18214793.86</v>
      </c>
      <c r="G29" s="12">
        <f t="shared" si="6"/>
        <v>60391970.559999995</v>
      </c>
    </row>
    <row r="30" spans="1:7" ht="12.75">
      <c r="A30" s="13" t="s">
        <v>34</v>
      </c>
      <c r="B30" s="12">
        <v>4443544</v>
      </c>
      <c r="C30" s="12">
        <v>-79937.08</v>
      </c>
      <c r="D30" s="12">
        <v>4363606.92</v>
      </c>
      <c r="E30" s="12">
        <v>461961.61</v>
      </c>
      <c r="F30" s="12">
        <v>347654.04</v>
      </c>
      <c r="G30" s="12">
        <f t="shared" si="6"/>
        <v>3901645.31</v>
      </c>
    </row>
    <row r="31" spans="1:7" ht="12.75">
      <c r="A31" s="13" t="s">
        <v>35</v>
      </c>
      <c r="B31" s="12">
        <v>27973702</v>
      </c>
      <c r="C31" s="12">
        <v>5944797.06</v>
      </c>
      <c r="D31" s="12">
        <v>33918499.06</v>
      </c>
      <c r="E31" s="12">
        <v>2765587.45</v>
      </c>
      <c r="F31" s="12">
        <v>2439147.58</v>
      </c>
      <c r="G31" s="12">
        <f t="shared" si="6"/>
        <v>31152911.610000003</v>
      </c>
    </row>
    <row r="32" spans="1:7" ht="12.75">
      <c r="A32" s="13" t="s">
        <v>36</v>
      </c>
      <c r="B32" s="12">
        <v>54135172</v>
      </c>
      <c r="C32" s="12">
        <v>8734068.21</v>
      </c>
      <c r="D32" s="12">
        <v>62869240.21</v>
      </c>
      <c r="E32" s="12">
        <v>16570791.64</v>
      </c>
      <c r="F32" s="12">
        <v>16559373.64</v>
      </c>
      <c r="G32" s="12">
        <f t="shared" si="6"/>
        <v>46298448.57</v>
      </c>
    </row>
    <row r="33" spans="1:7" ht="12.75">
      <c r="A33" s="11" t="s">
        <v>37</v>
      </c>
      <c r="B33" s="12">
        <f>SUM(B34:B42)</f>
        <v>489906493</v>
      </c>
      <c r="C33" s="12">
        <f aca="true" t="shared" si="7" ref="C33:G33">SUM(C34:C42)</f>
        <v>98222661.47</v>
      </c>
      <c r="D33" s="12">
        <f t="shared" si="7"/>
        <v>588129154.47</v>
      </c>
      <c r="E33" s="12">
        <f t="shared" si="7"/>
        <v>160905562.2</v>
      </c>
      <c r="F33" s="12">
        <f t="shared" si="7"/>
        <v>129290724.49999999</v>
      </c>
      <c r="G33" s="12">
        <f t="shared" si="7"/>
        <v>427223592.27</v>
      </c>
    </row>
    <row r="34" spans="1:7" ht="12.75">
      <c r="A34" s="13" t="s">
        <v>38</v>
      </c>
      <c r="B34" s="12">
        <v>8800000</v>
      </c>
      <c r="C34" s="12">
        <v>-6800000</v>
      </c>
      <c r="D34" s="12">
        <v>2000000</v>
      </c>
      <c r="E34" s="12">
        <v>2695275.49</v>
      </c>
      <c r="F34" s="12">
        <v>2695275.49</v>
      </c>
      <c r="G34" s="12">
        <f>D34-E34</f>
        <v>-695275.4900000002</v>
      </c>
    </row>
    <row r="35" spans="1:7" ht="12.75">
      <c r="A35" s="13" t="s">
        <v>39</v>
      </c>
      <c r="B35" s="12">
        <v>404019408</v>
      </c>
      <c r="C35" s="12">
        <v>42801906.67</v>
      </c>
      <c r="D35" s="12">
        <v>446821314.67</v>
      </c>
      <c r="E35" s="12">
        <v>145053944.79</v>
      </c>
      <c r="F35" s="12">
        <v>114509259.63</v>
      </c>
      <c r="G35" s="12">
        <f aca="true" t="shared" si="8" ref="G35:G42">D35-E35</f>
        <v>301767369.88</v>
      </c>
    </row>
    <row r="36" spans="1:7" ht="12.75">
      <c r="A36" s="13" t="s">
        <v>40</v>
      </c>
      <c r="B36" s="12">
        <v>17540819</v>
      </c>
      <c r="C36" s="12">
        <v>31900604.09</v>
      </c>
      <c r="D36" s="12">
        <v>49441423.09</v>
      </c>
      <c r="E36" s="12">
        <v>8583500.01</v>
      </c>
      <c r="F36" s="12">
        <v>8575000.02</v>
      </c>
      <c r="G36" s="12">
        <f t="shared" si="8"/>
        <v>40857923.080000006</v>
      </c>
    </row>
    <row r="37" spans="1:7" ht="12.75">
      <c r="A37" s="13" t="s">
        <v>41</v>
      </c>
      <c r="B37" s="12">
        <v>58687546</v>
      </c>
      <c r="C37" s="12">
        <v>30320150.71</v>
      </c>
      <c r="D37" s="12">
        <v>89007696.71</v>
      </c>
      <c r="E37" s="12">
        <v>4396256.27</v>
      </c>
      <c r="F37" s="12">
        <v>3334603.72</v>
      </c>
      <c r="G37" s="12">
        <f t="shared" si="8"/>
        <v>84611440.44</v>
      </c>
    </row>
    <row r="38" spans="1:7" ht="12.75">
      <c r="A38" s="13" t="s">
        <v>42</v>
      </c>
      <c r="B38" s="12">
        <v>858720</v>
      </c>
      <c r="C38" s="12">
        <v>0</v>
      </c>
      <c r="D38" s="12">
        <v>858720</v>
      </c>
      <c r="E38" s="12">
        <v>176585.64</v>
      </c>
      <c r="F38" s="12">
        <v>176585.64</v>
      </c>
      <c r="G38" s="12">
        <f t="shared" si="8"/>
        <v>682134.36</v>
      </c>
    </row>
    <row r="39" spans="1:7" ht="12.75">
      <c r="A39" s="13" t="s">
        <v>43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f t="shared" si="8"/>
        <v>0</v>
      </c>
    </row>
    <row r="40" spans="1:7" ht="12.75">
      <c r="A40" s="13" t="s">
        <v>44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f t="shared" si="8"/>
        <v>0</v>
      </c>
    </row>
    <row r="41" spans="1:7" ht="12.75">
      <c r="A41" s="13" t="s">
        <v>45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f t="shared" si="8"/>
        <v>0</v>
      </c>
    </row>
    <row r="42" spans="1:7" ht="12.75">
      <c r="A42" s="13" t="s">
        <v>46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f t="shared" si="8"/>
        <v>0</v>
      </c>
    </row>
    <row r="43" spans="1:7" ht="12.75">
      <c r="A43" s="11" t="s">
        <v>47</v>
      </c>
      <c r="B43" s="12">
        <f>SUM(B44:B52)</f>
        <v>102416307</v>
      </c>
      <c r="C43" s="12">
        <f aca="true" t="shared" si="9" ref="C43:G43">SUM(C44:C52)</f>
        <v>128135984.34</v>
      </c>
      <c r="D43" s="12">
        <f t="shared" si="9"/>
        <v>230552291.34</v>
      </c>
      <c r="E43" s="12">
        <f t="shared" si="9"/>
        <v>40164245.55</v>
      </c>
      <c r="F43" s="12">
        <f t="shared" si="9"/>
        <v>38924383.339999996</v>
      </c>
      <c r="G43" s="12">
        <f t="shared" si="9"/>
        <v>190388045.79000002</v>
      </c>
    </row>
    <row r="44" spans="1:7" ht="12.75">
      <c r="A44" s="13" t="s">
        <v>48</v>
      </c>
      <c r="B44" s="12">
        <v>29201166</v>
      </c>
      <c r="C44" s="12">
        <v>15500150.15</v>
      </c>
      <c r="D44" s="12">
        <v>44701316.15</v>
      </c>
      <c r="E44" s="12">
        <v>1923650.53</v>
      </c>
      <c r="F44" s="12">
        <v>1184029.32</v>
      </c>
      <c r="G44" s="12">
        <f>D44-E44</f>
        <v>42777665.62</v>
      </c>
    </row>
    <row r="45" spans="1:7" ht="12.75">
      <c r="A45" s="13" t="s">
        <v>49</v>
      </c>
      <c r="B45" s="12">
        <v>1061156</v>
      </c>
      <c r="C45" s="12">
        <v>2457483.92</v>
      </c>
      <c r="D45" s="12">
        <v>3518639.92</v>
      </c>
      <c r="E45" s="12">
        <v>0</v>
      </c>
      <c r="F45" s="12">
        <v>0</v>
      </c>
      <c r="G45" s="12">
        <f aca="true" t="shared" si="10" ref="G45:G52">D45-E45</f>
        <v>3518639.92</v>
      </c>
    </row>
    <row r="46" spans="1:7" ht="12.75">
      <c r="A46" s="13" t="s">
        <v>50</v>
      </c>
      <c r="B46" s="12">
        <v>39004</v>
      </c>
      <c r="C46" s="12">
        <v>136578.4</v>
      </c>
      <c r="D46" s="12">
        <v>175582.4</v>
      </c>
      <c r="E46" s="12">
        <v>56840</v>
      </c>
      <c r="F46" s="12">
        <v>56840</v>
      </c>
      <c r="G46" s="12">
        <f t="shared" si="10"/>
        <v>118742.4</v>
      </c>
    </row>
    <row r="47" spans="1:7" ht="12.75">
      <c r="A47" s="13" t="s">
        <v>51</v>
      </c>
      <c r="B47" s="12">
        <v>57202254</v>
      </c>
      <c r="C47" s="12">
        <v>32142312.84</v>
      </c>
      <c r="D47" s="12">
        <v>89344566.84</v>
      </c>
      <c r="E47" s="12">
        <v>1543682.94</v>
      </c>
      <c r="F47" s="12">
        <v>1543682.94</v>
      </c>
      <c r="G47" s="12">
        <f t="shared" si="10"/>
        <v>87800883.9</v>
      </c>
    </row>
    <row r="48" spans="1:7" ht="12.75">
      <c r="A48" s="13" t="s">
        <v>52</v>
      </c>
      <c r="B48" s="12">
        <v>2555041</v>
      </c>
      <c r="C48" s="12">
        <v>-1319701.2</v>
      </c>
      <c r="D48" s="12">
        <v>1235339.8</v>
      </c>
      <c r="E48" s="12">
        <v>0</v>
      </c>
      <c r="F48" s="12">
        <v>0</v>
      </c>
      <c r="G48" s="12">
        <f t="shared" si="10"/>
        <v>1235339.8</v>
      </c>
    </row>
    <row r="49" spans="1:7" ht="12.75">
      <c r="A49" s="13" t="s">
        <v>53</v>
      </c>
      <c r="B49" s="12">
        <v>8163941</v>
      </c>
      <c r="C49" s="12">
        <v>39103140.32</v>
      </c>
      <c r="D49" s="12">
        <v>47267081.32</v>
      </c>
      <c r="E49" s="12">
        <v>58932.92</v>
      </c>
      <c r="F49" s="12">
        <v>0</v>
      </c>
      <c r="G49" s="12">
        <f t="shared" si="10"/>
        <v>47208148.4</v>
      </c>
    </row>
    <row r="50" spans="1:7" ht="12.75">
      <c r="A50" s="13" t="s">
        <v>54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f t="shared" si="10"/>
        <v>0</v>
      </c>
    </row>
    <row r="51" spans="1:7" ht="12.75">
      <c r="A51" s="13" t="s">
        <v>55</v>
      </c>
      <c r="B51" s="12">
        <v>0</v>
      </c>
      <c r="C51" s="12">
        <v>35029772.56</v>
      </c>
      <c r="D51" s="12">
        <v>35029772.56</v>
      </c>
      <c r="E51" s="12">
        <v>35000000</v>
      </c>
      <c r="F51" s="12">
        <v>35000000</v>
      </c>
      <c r="G51" s="12">
        <f t="shared" si="10"/>
        <v>29772.560000002384</v>
      </c>
    </row>
    <row r="52" spans="1:7" ht="12.75">
      <c r="A52" s="13" t="s">
        <v>56</v>
      </c>
      <c r="B52" s="12">
        <v>4193745</v>
      </c>
      <c r="C52" s="12">
        <v>5086247.35</v>
      </c>
      <c r="D52" s="12">
        <v>9279992.35</v>
      </c>
      <c r="E52" s="12">
        <v>1581139.16</v>
      </c>
      <c r="F52" s="12">
        <v>1139831.08</v>
      </c>
      <c r="G52" s="12">
        <f t="shared" si="10"/>
        <v>7698853.1899999995</v>
      </c>
    </row>
    <row r="53" spans="1:7" ht="12.75">
      <c r="A53" s="11" t="s">
        <v>57</v>
      </c>
      <c r="B53" s="12">
        <f>SUM(B54:B56)</f>
        <v>246987285</v>
      </c>
      <c r="C53" s="12">
        <f aca="true" t="shared" si="11" ref="C53:G53">SUM(C54:C56)</f>
        <v>898760444.91</v>
      </c>
      <c r="D53" s="12">
        <f t="shared" si="11"/>
        <v>1145747729.9099998</v>
      </c>
      <c r="E53" s="12">
        <f t="shared" si="11"/>
        <v>79360812.85000001</v>
      </c>
      <c r="F53" s="12">
        <f t="shared" si="11"/>
        <v>72270310.31</v>
      </c>
      <c r="G53" s="12">
        <f t="shared" si="11"/>
        <v>1066386917.06</v>
      </c>
    </row>
    <row r="54" spans="1:7" ht="12.75">
      <c r="A54" s="13" t="s">
        <v>58</v>
      </c>
      <c r="B54" s="12">
        <v>195462285</v>
      </c>
      <c r="C54" s="12">
        <v>717899597.67</v>
      </c>
      <c r="D54" s="12">
        <v>913361882.67</v>
      </c>
      <c r="E54" s="12">
        <v>71330588.81</v>
      </c>
      <c r="F54" s="12">
        <v>65509323.72</v>
      </c>
      <c r="G54" s="12">
        <f>D54-E54</f>
        <v>842031293.8599999</v>
      </c>
    </row>
    <row r="55" spans="1:7" ht="12.75">
      <c r="A55" s="13" t="s">
        <v>59</v>
      </c>
      <c r="B55" s="12">
        <v>51525000</v>
      </c>
      <c r="C55" s="12">
        <v>164902047.24</v>
      </c>
      <c r="D55" s="12">
        <v>216427047.24</v>
      </c>
      <c r="E55" s="12">
        <v>8030224.04</v>
      </c>
      <c r="F55" s="12">
        <v>6760986.59</v>
      </c>
      <c r="G55" s="12">
        <f aca="true" t="shared" si="12" ref="G55:G56">D55-E55</f>
        <v>208396823.20000002</v>
      </c>
    </row>
    <row r="56" spans="1:7" ht="12.75">
      <c r="A56" s="13" t="s">
        <v>60</v>
      </c>
      <c r="B56" s="12">
        <v>0</v>
      </c>
      <c r="C56" s="12">
        <v>15958800</v>
      </c>
      <c r="D56" s="12">
        <v>15958800</v>
      </c>
      <c r="E56" s="12">
        <v>0</v>
      </c>
      <c r="F56" s="12">
        <v>0</v>
      </c>
      <c r="G56" s="12">
        <f t="shared" si="12"/>
        <v>15958800</v>
      </c>
    </row>
    <row r="57" spans="1:7" ht="12.75">
      <c r="A57" s="11" t="s">
        <v>61</v>
      </c>
      <c r="B57" s="12">
        <f>SUM(B58:B62,B64:B65)</f>
        <v>1997188</v>
      </c>
      <c r="C57" s="12">
        <f aca="true" t="shared" si="13" ref="C57:G57">SUM(C58:C62,C64:C65)</f>
        <v>3935629.4</v>
      </c>
      <c r="D57" s="12">
        <f t="shared" si="13"/>
        <v>5932817.4</v>
      </c>
      <c r="E57" s="12">
        <f t="shared" si="13"/>
        <v>1683368.31</v>
      </c>
      <c r="F57" s="12">
        <f t="shared" si="13"/>
        <v>1683368.31</v>
      </c>
      <c r="G57" s="12">
        <f t="shared" si="13"/>
        <v>4249449.09</v>
      </c>
    </row>
    <row r="58" spans="1:7" ht="12.75">
      <c r="A58" s="13" t="s">
        <v>62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f>D58-E58</f>
        <v>0</v>
      </c>
    </row>
    <row r="59" spans="1:7" ht="12.75">
      <c r="A59" s="13" t="s">
        <v>63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f aca="true" t="shared" si="14" ref="G59:G65">D59-E59</f>
        <v>0</v>
      </c>
    </row>
    <row r="60" spans="1:7" ht="12.75">
      <c r="A60" s="13" t="s">
        <v>64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f t="shared" si="14"/>
        <v>0</v>
      </c>
    </row>
    <row r="61" spans="1:7" ht="12.75">
      <c r="A61" s="13" t="s">
        <v>65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f t="shared" si="14"/>
        <v>0</v>
      </c>
    </row>
    <row r="62" spans="1:7" ht="12.75">
      <c r="A62" s="13" t="s">
        <v>66</v>
      </c>
      <c r="B62" s="12">
        <v>1997188</v>
      </c>
      <c r="C62" s="12">
        <v>85000</v>
      </c>
      <c r="D62" s="12">
        <v>2082188</v>
      </c>
      <c r="E62" s="12">
        <v>1683368.31</v>
      </c>
      <c r="F62" s="12">
        <v>1683368.31</v>
      </c>
      <c r="G62" s="12">
        <f t="shared" si="14"/>
        <v>398819.68999999994</v>
      </c>
    </row>
    <row r="63" spans="1:7" ht="12.75">
      <c r="A63" s="13" t="s">
        <v>67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f t="shared" si="14"/>
        <v>0</v>
      </c>
    </row>
    <row r="64" spans="1:7" ht="12.75">
      <c r="A64" s="13" t="s">
        <v>68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f t="shared" si="14"/>
        <v>0</v>
      </c>
    </row>
    <row r="65" spans="1:7" ht="12.75">
      <c r="A65" s="13" t="s">
        <v>69</v>
      </c>
      <c r="B65" s="12">
        <v>0</v>
      </c>
      <c r="C65" s="12">
        <v>3850629.4</v>
      </c>
      <c r="D65" s="12">
        <v>3850629.4</v>
      </c>
      <c r="E65" s="12">
        <v>0</v>
      </c>
      <c r="F65" s="12">
        <v>0</v>
      </c>
      <c r="G65" s="12">
        <f t="shared" si="14"/>
        <v>3850629.4</v>
      </c>
    </row>
    <row r="66" spans="1:7" ht="12.75">
      <c r="A66" s="11" t="s">
        <v>70</v>
      </c>
      <c r="B66" s="12">
        <f>SUM(B67:B69)</f>
        <v>291208199</v>
      </c>
      <c r="C66" s="12">
        <f aca="true" t="shared" si="15" ref="C66:G66">SUM(C67:C69)</f>
        <v>-47440318</v>
      </c>
      <c r="D66" s="12">
        <f t="shared" si="15"/>
        <v>243767881</v>
      </c>
      <c r="E66" s="12">
        <f t="shared" si="15"/>
        <v>0</v>
      </c>
      <c r="F66" s="12">
        <f t="shared" si="15"/>
        <v>0</v>
      </c>
      <c r="G66" s="12">
        <f t="shared" si="15"/>
        <v>243767881</v>
      </c>
    </row>
    <row r="67" spans="1:7" ht="12.75">
      <c r="A67" s="13" t="s">
        <v>71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f>D67-E67</f>
        <v>0</v>
      </c>
    </row>
    <row r="68" spans="1:7" ht="12.75">
      <c r="A68" s="13" t="s">
        <v>72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f aca="true" t="shared" si="16" ref="G68:G69">D68-E68</f>
        <v>0</v>
      </c>
    </row>
    <row r="69" spans="1:7" ht="12.75">
      <c r="A69" s="13" t="s">
        <v>73</v>
      </c>
      <c r="B69" s="12">
        <v>291208199</v>
      </c>
      <c r="C69" s="12">
        <v>-47440318</v>
      </c>
      <c r="D69" s="12">
        <v>243767881</v>
      </c>
      <c r="E69" s="12">
        <v>0</v>
      </c>
      <c r="F69" s="12">
        <v>0</v>
      </c>
      <c r="G69" s="12">
        <f t="shared" si="16"/>
        <v>243767881</v>
      </c>
    </row>
    <row r="70" spans="1:7" ht="12.75">
      <c r="A70" s="11" t="s">
        <v>74</v>
      </c>
      <c r="B70" s="12">
        <f>SUM(B71:B77)</f>
        <v>189370945</v>
      </c>
      <c r="C70" s="12">
        <f aca="true" t="shared" si="17" ref="C70:G70">SUM(C71:C77)</f>
        <v>-189370945</v>
      </c>
      <c r="D70" s="12">
        <f t="shared" si="17"/>
        <v>0</v>
      </c>
      <c r="E70" s="12">
        <f t="shared" si="17"/>
        <v>0</v>
      </c>
      <c r="F70" s="12">
        <f t="shared" si="17"/>
        <v>0</v>
      </c>
      <c r="G70" s="12">
        <f t="shared" si="17"/>
        <v>0</v>
      </c>
    </row>
    <row r="71" spans="1:7" ht="12.75">
      <c r="A71" s="13" t="s">
        <v>75</v>
      </c>
      <c r="B71" s="12">
        <v>69091825</v>
      </c>
      <c r="C71" s="12">
        <v>-69091825</v>
      </c>
      <c r="D71" s="12">
        <v>0</v>
      </c>
      <c r="E71" s="12">
        <v>0</v>
      </c>
      <c r="F71" s="12">
        <v>0</v>
      </c>
      <c r="G71" s="12">
        <f>D71-E71</f>
        <v>0</v>
      </c>
    </row>
    <row r="72" spans="1:7" ht="12.75">
      <c r="A72" s="13" t="s">
        <v>76</v>
      </c>
      <c r="B72" s="12">
        <v>118353456</v>
      </c>
      <c r="C72" s="12">
        <v>-118353456</v>
      </c>
      <c r="D72" s="12">
        <v>0</v>
      </c>
      <c r="E72" s="12">
        <v>0</v>
      </c>
      <c r="F72" s="12">
        <v>0</v>
      </c>
      <c r="G72" s="12">
        <f aca="true" t="shared" si="18" ref="G72:G77">D72-E72</f>
        <v>0</v>
      </c>
    </row>
    <row r="73" spans="1:7" ht="12.75">
      <c r="A73" s="13" t="s">
        <v>77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f t="shared" si="18"/>
        <v>0</v>
      </c>
    </row>
    <row r="74" spans="1:7" ht="12.75">
      <c r="A74" s="13" t="s">
        <v>78</v>
      </c>
      <c r="B74" s="12">
        <v>304464</v>
      </c>
      <c r="C74" s="12">
        <v>-304464</v>
      </c>
      <c r="D74" s="12">
        <v>0</v>
      </c>
      <c r="E74" s="12">
        <v>0</v>
      </c>
      <c r="F74" s="12">
        <v>0</v>
      </c>
      <c r="G74" s="12">
        <f t="shared" si="18"/>
        <v>0</v>
      </c>
    </row>
    <row r="75" spans="1:7" ht="12.75">
      <c r="A75" s="13" t="s">
        <v>79</v>
      </c>
      <c r="B75" s="12">
        <v>1621200</v>
      </c>
      <c r="C75" s="12">
        <v>-1621200</v>
      </c>
      <c r="D75" s="12">
        <v>0</v>
      </c>
      <c r="E75" s="12">
        <v>0</v>
      </c>
      <c r="F75" s="12">
        <v>0</v>
      </c>
      <c r="G75" s="12">
        <f t="shared" si="18"/>
        <v>0</v>
      </c>
    </row>
    <row r="76" spans="1:7" ht="12.75">
      <c r="A76" s="13" t="s">
        <v>80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f t="shared" si="18"/>
        <v>0</v>
      </c>
    </row>
    <row r="77" spans="1:7" ht="12.75">
      <c r="A77" s="13" t="s">
        <v>81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f t="shared" si="18"/>
        <v>0</v>
      </c>
    </row>
    <row r="78" spans="1:7" ht="5.1" customHeight="1">
      <c r="A78" s="14"/>
      <c r="B78" s="15"/>
      <c r="C78" s="15"/>
      <c r="D78" s="15"/>
      <c r="E78" s="15"/>
      <c r="F78" s="15"/>
      <c r="G78" s="15"/>
    </row>
    <row r="79" spans="1:7" ht="12.75">
      <c r="A79" s="14" t="s">
        <v>82</v>
      </c>
      <c r="B79" s="16">
        <f>SUM(B80,B88,B98,B108,B118,B128,B132,B141,B145)</f>
        <v>975152117</v>
      </c>
      <c r="C79" s="16">
        <f aca="true" t="shared" si="19" ref="C79:G79">SUM(C80,C88,C98,C108,C118,C128,C132,C141,C145)</f>
        <v>1017517376.2099999</v>
      </c>
      <c r="D79" s="16">
        <f t="shared" si="19"/>
        <v>1992669493.21</v>
      </c>
      <c r="E79" s="16">
        <f t="shared" si="19"/>
        <v>289486119.71</v>
      </c>
      <c r="F79" s="16">
        <f t="shared" si="19"/>
        <v>268751455.14</v>
      </c>
      <c r="G79" s="16">
        <f t="shared" si="19"/>
        <v>1703183373.5</v>
      </c>
    </row>
    <row r="80" spans="1:7" ht="12.75">
      <c r="A80" s="11" t="s">
        <v>9</v>
      </c>
      <c r="B80" s="12">
        <f>SUM(B81:B87)</f>
        <v>350000004</v>
      </c>
      <c r="C80" s="12">
        <f aca="true" t="shared" si="20" ref="C80:G80">SUM(C81:C87)</f>
        <v>-2503405</v>
      </c>
      <c r="D80" s="12">
        <f t="shared" si="20"/>
        <v>347496599</v>
      </c>
      <c r="E80" s="12">
        <f t="shared" si="20"/>
        <v>109388570.06</v>
      </c>
      <c r="F80" s="12">
        <f t="shared" si="20"/>
        <v>104445983.13000001</v>
      </c>
      <c r="G80" s="12">
        <f t="shared" si="20"/>
        <v>238108028.94</v>
      </c>
    </row>
    <row r="81" spans="1:7" ht="12.75">
      <c r="A81" s="13" t="s">
        <v>10</v>
      </c>
      <c r="B81" s="12">
        <v>151455396</v>
      </c>
      <c r="C81" s="12">
        <v>0</v>
      </c>
      <c r="D81" s="12">
        <v>151455396</v>
      </c>
      <c r="E81" s="12">
        <v>50405117.05</v>
      </c>
      <c r="F81" s="12">
        <v>50405117.05</v>
      </c>
      <c r="G81" s="12">
        <f>D81-E81</f>
        <v>101050278.95</v>
      </c>
    </row>
    <row r="82" spans="1:7" ht="12.75">
      <c r="A82" s="13" t="s">
        <v>11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f aca="true" t="shared" si="21" ref="G82:G87">D82-E82</f>
        <v>0</v>
      </c>
    </row>
    <row r="83" spans="1:7" ht="12.75">
      <c r="A83" s="13" t="s">
        <v>12</v>
      </c>
      <c r="B83" s="12">
        <v>22358484</v>
      </c>
      <c r="C83" s="12">
        <v>-2790973.31</v>
      </c>
      <c r="D83" s="12">
        <v>19567510.69</v>
      </c>
      <c r="E83" s="12">
        <v>8456600.09</v>
      </c>
      <c r="F83" s="12">
        <v>8456600.09</v>
      </c>
      <c r="G83" s="12">
        <f t="shared" si="21"/>
        <v>11110910.600000001</v>
      </c>
    </row>
    <row r="84" spans="1:7" ht="12.75">
      <c r="A84" s="13" t="s">
        <v>13</v>
      </c>
      <c r="B84" s="12">
        <v>99808500</v>
      </c>
      <c r="C84" s="12">
        <v>0</v>
      </c>
      <c r="D84" s="12">
        <v>99808500</v>
      </c>
      <c r="E84" s="12">
        <v>21823547.91</v>
      </c>
      <c r="F84" s="12">
        <v>16880960.98</v>
      </c>
      <c r="G84" s="12">
        <f t="shared" si="21"/>
        <v>77984952.09</v>
      </c>
    </row>
    <row r="85" spans="1:7" ht="12.75">
      <c r="A85" s="13" t="s">
        <v>14</v>
      </c>
      <c r="B85" s="12">
        <v>76377624</v>
      </c>
      <c r="C85" s="12">
        <v>287568.31</v>
      </c>
      <c r="D85" s="12">
        <v>76665192.31</v>
      </c>
      <c r="E85" s="12">
        <v>28703305.01</v>
      </c>
      <c r="F85" s="12">
        <v>28703305.01</v>
      </c>
      <c r="G85" s="12">
        <f t="shared" si="21"/>
        <v>47961887.3</v>
      </c>
    </row>
    <row r="86" spans="1:7" ht="12.75">
      <c r="A86" s="13" t="s">
        <v>15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f t="shared" si="21"/>
        <v>0</v>
      </c>
    </row>
    <row r="87" spans="1:7" ht="12.75">
      <c r="A87" s="13" t="s">
        <v>16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f t="shared" si="21"/>
        <v>0</v>
      </c>
    </row>
    <row r="88" spans="1:7" ht="12.75">
      <c r="A88" s="11" t="s">
        <v>17</v>
      </c>
      <c r="B88" s="12">
        <f>SUM(B89:B97)</f>
        <v>0</v>
      </c>
      <c r="C88" s="12">
        <f aca="true" t="shared" si="22" ref="C88:G88">SUM(C89:C97)</f>
        <v>32885835</v>
      </c>
      <c r="D88" s="12">
        <f t="shared" si="22"/>
        <v>32885835</v>
      </c>
      <c r="E88" s="12">
        <f t="shared" si="22"/>
        <v>0</v>
      </c>
      <c r="F88" s="12">
        <f t="shared" si="22"/>
        <v>0</v>
      </c>
      <c r="G88" s="12">
        <f t="shared" si="22"/>
        <v>32885835</v>
      </c>
    </row>
    <row r="89" spans="1:7" ht="12.75">
      <c r="A89" s="13" t="s">
        <v>18</v>
      </c>
      <c r="B89" s="12">
        <v>0</v>
      </c>
      <c r="C89" s="12">
        <v>108940</v>
      </c>
      <c r="D89" s="12">
        <v>108940</v>
      </c>
      <c r="E89" s="12">
        <v>0</v>
      </c>
      <c r="F89" s="12">
        <v>0</v>
      </c>
      <c r="G89" s="12">
        <f>D89-E89</f>
        <v>108940</v>
      </c>
    </row>
    <row r="90" spans="1:7" ht="12.75">
      <c r="A90" s="13" t="s">
        <v>19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f aca="true" t="shared" si="23" ref="G90:G97">D90-E90</f>
        <v>0</v>
      </c>
    </row>
    <row r="91" spans="1:7" ht="12.75">
      <c r="A91" s="13" t="s">
        <v>20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f t="shared" si="23"/>
        <v>0</v>
      </c>
    </row>
    <row r="92" spans="1:7" ht="12.75">
      <c r="A92" s="13" t="s">
        <v>21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f t="shared" si="23"/>
        <v>0</v>
      </c>
    </row>
    <row r="93" spans="1:7" ht="12.75">
      <c r="A93" s="13" t="s">
        <v>22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f t="shared" si="23"/>
        <v>0</v>
      </c>
    </row>
    <row r="94" spans="1:7" ht="12.75">
      <c r="A94" s="17" t="s">
        <v>23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f t="shared" si="23"/>
        <v>0</v>
      </c>
    </row>
    <row r="95" spans="1:7" ht="12.75">
      <c r="A95" s="13" t="s">
        <v>24</v>
      </c>
      <c r="B95" s="12">
        <v>0</v>
      </c>
      <c r="C95" s="12">
        <v>14076762</v>
      </c>
      <c r="D95" s="12">
        <v>14076762</v>
      </c>
      <c r="E95" s="12">
        <v>0</v>
      </c>
      <c r="F95" s="12">
        <v>0</v>
      </c>
      <c r="G95" s="12">
        <f t="shared" si="23"/>
        <v>14076762</v>
      </c>
    </row>
    <row r="96" spans="1:7" ht="12.75">
      <c r="A96" s="13" t="s">
        <v>25</v>
      </c>
      <c r="B96" s="12">
        <v>0</v>
      </c>
      <c r="C96" s="12">
        <v>18700133</v>
      </c>
      <c r="D96" s="12">
        <v>18700133</v>
      </c>
      <c r="E96" s="12">
        <v>0</v>
      </c>
      <c r="F96" s="12">
        <v>0</v>
      </c>
      <c r="G96" s="12">
        <f t="shared" si="23"/>
        <v>18700133</v>
      </c>
    </row>
    <row r="97" spans="1:7" ht="12.75">
      <c r="A97" s="13" t="s">
        <v>26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f t="shared" si="23"/>
        <v>0</v>
      </c>
    </row>
    <row r="98" spans="1:7" ht="12.75">
      <c r="A98" s="11" t="s">
        <v>27</v>
      </c>
      <c r="B98" s="12">
        <f>SUM(B99:B107)</f>
        <v>194965042</v>
      </c>
      <c r="C98" s="12">
        <f>SUM(C99:C107)</f>
        <v>33199403.52</v>
      </c>
      <c r="D98" s="12">
        <f aca="true" t="shared" si="24" ref="D98:G98">SUM(D99:D107)</f>
        <v>228164445.52</v>
      </c>
      <c r="E98" s="12">
        <f t="shared" si="24"/>
        <v>30729845.51</v>
      </c>
      <c r="F98" s="12">
        <f t="shared" si="24"/>
        <v>21026542.98</v>
      </c>
      <c r="G98" s="12">
        <f t="shared" si="24"/>
        <v>197434600.01000002</v>
      </c>
    </row>
    <row r="99" spans="1:7" ht="12.75">
      <c r="A99" s="13" t="s">
        <v>28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f>D99-E99</f>
        <v>0</v>
      </c>
    </row>
    <row r="100" spans="1:7" ht="12.75">
      <c r="A100" s="13" t="s">
        <v>29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f aca="true" t="shared" si="25" ref="G100:G107">D100-E100</f>
        <v>0</v>
      </c>
    </row>
    <row r="101" spans="1:7" ht="12.75">
      <c r="A101" s="13" t="s">
        <v>30</v>
      </c>
      <c r="B101" s="12">
        <v>0</v>
      </c>
      <c r="C101" s="12">
        <v>25195324.05</v>
      </c>
      <c r="D101" s="12">
        <v>25195324.05</v>
      </c>
      <c r="E101" s="12">
        <v>0</v>
      </c>
      <c r="F101" s="12">
        <v>0</v>
      </c>
      <c r="G101" s="12">
        <f t="shared" si="25"/>
        <v>25195324.05</v>
      </c>
    </row>
    <row r="102" spans="1:7" ht="12.75">
      <c r="A102" s="13" t="s">
        <v>31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f t="shared" si="25"/>
        <v>0</v>
      </c>
    </row>
    <row r="103" spans="1:7" ht="12.75">
      <c r="A103" s="13" t="s">
        <v>32</v>
      </c>
      <c r="B103" s="12">
        <v>194965042</v>
      </c>
      <c r="C103" s="12">
        <v>7364967.35</v>
      </c>
      <c r="D103" s="12">
        <v>202330009.35</v>
      </c>
      <c r="E103" s="12">
        <v>30729845.51</v>
      </c>
      <c r="F103" s="12">
        <v>21026542.98</v>
      </c>
      <c r="G103" s="12">
        <f t="shared" si="25"/>
        <v>171600163.84</v>
      </c>
    </row>
    <row r="104" spans="1:7" ht="12.75">
      <c r="A104" s="13" t="s">
        <v>33</v>
      </c>
      <c r="B104" s="12">
        <v>0</v>
      </c>
      <c r="C104" s="12">
        <v>639112.12</v>
      </c>
      <c r="D104" s="12">
        <v>639112.12</v>
      </c>
      <c r="E104" s="12">
        <v>0</v>
      </c>
      <c r="F104" s="12">
        <v>0</v>
      </c>
      <c r="G104" s="12">
        <f t="shared" si="25"/>
        <v>639112.12</v>
      </c>
    </row>
    <row r="105" spans="1:7" ht="12.75">
      <c r="A105" s="13" t="s">
        <v>34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f t="shared" si="25"/>
        <v>0</v>
      </c>
    </row>
    <row r="106" spans="1:7" ht="12.75">
      <c r="A106" s="13" t="s">
        <v>35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f t="shared" si="25"/>
        <v>0</v>
      </c>
    </row>
    <row r="107" spans="1:7" ht="12.75">
      <c r="A107" s="13" t="s">
        <v>36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f t="shared" si="25"/>
        <v>0</v>
      </c>
    </row>
    <row r="108" spans="1:7" ht="12.75">
      <c r="A108" s="11" t="s">
        <v>37</v>
      </c>
      <c r="B108" s="12">
        <f>SUM(B109:B117)</f>
        <v>119600000</v>
      </c>
      <c r="C108" s="12">
        <f aca="true" t="shared" si="26" ref="C108:G108">SUM(C109:C117)</f>
        <v>116451167.58999999</v>
      </c>
      <c r="D108" s="12">
        <f t="shared" si="26"/>
        <v>236051167.59</v>
      </c>
      <c r="E108" s="12">
        <f t="shared" si="26"/>
        <v>36694088.260000005</v>
      </c>
      <c r="F108" s="12">
        <f t="shared" si="26"/>
        <v>36694088.260000005</v>
      </c>
      <c r="G108" s="12">
        <f t="shared" si="26"/>
        <v>199357079.33</v>
      </c>
    </row>
    <row r="109" spans="1:7" ht="12.75">
      <c r="A109" s="13" t="s">
        <v>38</v>
      </c>
      <c r="B109" s="12">
        <v>10000000</v>
      </c>
      <c r="C109" s="12">
        <v>2993764.1</v>
      </c>
      <c r="D109" s="12">
        <v>12993764.1</v>
      </c>
      <c r="E109" s="12">
        <v>2993764.1</v>
      </c>
      <c r="F109" s="12">
        <v>2993764.1</v>
      </c>
      <c r="G109" s="12">
        <f>D109-E109</f>
        <v>10000000</v>
      </c>
    </row>
    <row r="110" spans="1:7" ht="12.75">
      <c r="A110" s="13" t="s">
        <v>39</v>
      </c>
      <c r="B110" s="12">
        <v>109600000</v>
      </c>
      <c r="C110" s="12">
        <v>108057996.69</v>
      </c>
      <c r="D110" s="12">
        <v>217657996.69</v>
      </c>
      <c r="E110" s="12">
        <v>30848805.35</v>
      </c>
      <c r="F110" s="12">
        <v>30848805.35</v>
      </c>
      <c r="G110" s="12">
        <f aca="true" t="shared" si="27" ref="G110:G117">D110-E110</f>
        <v>186809191.34</v>
      </c>
    </row>
    <row r="111" spans="1:7" ht="12.75">
      <c r="A111" s="13" t="s">
        <v>40</v>
      </c>
      <c r="B111" s="12">
        <v>0</v>
      </c>
      <c r="C111" s="12">
        <v>931350</v>
      </c>
      <c r="D111" s="12">
        <v>931350</v>
      </c>
      <c r="E111" s="12">
        <v>0</v>
      </c>
      <c r="F111" s="12">
        <v>0</v>
      </c>
      <c r="G111" s="12">
        <f t="shared" si="27"/>
        <v>931350</v>
      </c>
    </row>
    <row r="112" spans="1:7" ht="12.75">
      <c r="A112" s="13" t="s">
        <v>41</v>
      </c>
      <c r="B112" s="12">
        <v>0</v>
      </c>
      <c r="C112" s="12">
        <v>4468056.8</v>
      </c>
      <c r="D112" s="12">
        <v>4468056.8</v>
      </c>
      <c r="E112" s="12">
        <v>2851518.81</v>
      </c>
      <c r="F112" s="12">
        <v>2851518.81</v>
      </c>
      <c r="G112" s="12">
        <f t="shared" si="27"/>
        <v>1616537.9899999998</v>
      </c>
    </row>
    <row r="113" spans="1:7" ht="12.75">
      <c r="A113" s="13" t="s">
        <v>42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f t="shared" si="27"/>
        <v>0</v>
      </c>
    </row>
    <row r="114" spans="1:7" ht="12.75">
      <c r="A114" s="13" t="s">
        <v>43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f t="shared" si="27"/>
        <v>0</v>
      </c>
    </row>
    <row r="115" spans="1:7" ht="12.75">
      <c r="A115" s="13" t="s">
        <v>44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f t="shared" si="27"/>
        <v>0</v>
      </c>
    </row>
    <row r="116" spans="1:7" ht="12.75">
      <c r="A116" s="13" t="s">
        <v>45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f t="shared" si="27"/>
        <v>0</v>
      </c>
    </row>
    <row r="117" spans="1:7" ht="12.75">
      <c r="A117" s="13" t="s">
        <v>46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f t="shared" si="27"/>
        <v>0</v>
      </c>
    </row>
    <row r="118" spans="1:7" ht="12.75">
      <c r="A118" s="11" t="s">
        <v>47</v>
      </c>
      <c r="B118" s="12">
        <f>SUM(B119:B127)</f>
        <v>4536679</v>
      </c>
      <c r="C118" s="12">
        <f aca="true" t="shared" si="28" ref="C118:G118">SUM(C119:C127)</f>
        <v>13526429.3</v>
      </c>
      <c r="D118" s="12">
        <f t="shared" si="28"/>
        <v>18063108.3</v>
      </c>
      <c r="E118" s="12">
        <f t="shared" si="28"/>
        <v>4084829.35</v>
      </c>
      <c r="F118" s="12">
        <f t="shared" si="28"/>
        <v>4084829.35</v>
      </c>
      <c r="G118" s="12">
        <f t="shared" si="28"/>
        <v>13978278.950000001</v>
      </c>
    </row>
    <row r="119" spans="1:7" ht="12.75">
      <c r="A119" s="13" t="s">
        <v>48</v>
      </c>
      <c r="B119" s="12">
        <v>4536679</v>
      </c>
      <c r="C119" s="12">
        <v>2922348.55</v>
      </c>
      <c r="D119" s="12">
        <v>7459027.55</v>
      </c>
      <c r="E119" s="12">
        <v>1097348.4</v>
      </c>
      <c r="F119" s="12">
        <v>1097348.4</v>
      </c>
      <c r="G119" s="12">
        <f>D119-E119</f>
        <v>6361679.15</v>
      </c>
    </row>
    <row r="120" spans="1:7" ht="12.75">
      <c r="A120" s="13" t="s">
        <v>49</v>
      </c>
      <c r="B120" s="12">
        <v>0</v>
      </c>
      <c r="C120" s="12">
        <v>495500</v>
      </c>
      <c r="D120" s="12">
        <v>495500</v>
      </c>
      <c r="E120" s="12">
        <v>0</v>
      </c>
      <c r="F120" s="12">
        <v>0</v>
      </c>
      <c r="G120" s="12">
        <f aca="true" t="shared" si="29" ref="G120:G127">D120-E120</f>
        <v>495500</v>
      </c>
    </row>
    <row r="121" spans="1:7" ht="12.75">
      <c r="A121" s="13" t="s">
        <v>50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f t="shared" si="29"/>
        <v>0</v>
      </c>
    </row>
    <row r="122" spans="1:7" ht="12.75">
      <c r="A122" s="13" t="s">
        <v>51</v>
      </c>
      <c r="B122" s="12">
        <v>0</v>
      </c>
      <c r="C122" s="12">
        <v>3780000</v>
      </c>
      <c r="D122" s="12">
        <v>3780000</v>
      </c>
      <c r="E122" s="12">
        <v>0</v>
      </c>
      <c r="F122" s="12">
        <v>0</v>
      </c>
      <c r="G122" s="12">
        <f t="shared" si="29"/>
        <v>3780000</v>
      </c>
    </row>
    <row r="123" spans="1:7" ht="12.75">
      <c r="A123" s="13" t="s">
        <v>52</v>
      </c>
      <c r="B123" s="12">
        <v>0</v>
      </c>
      <c r="C123" s="12">
        <v>2721600</v>
      </c>
      <c r="D123" s="12">
        <v>2721600</v>
      </c>
      <c r="E123" s="12">
        <v>0</v>
      </c>
      <c r="F123" s="12">
        <v>0</v>
      </c>
      <c r="G123" s="12">
        <f t="shared" si="29"/>
        <v>2721600</v>
      </c>
    </row>
    <row r="124" spans="1:7" ht="12.75">
      <c r="A124" s="13" t="s">
        <v>53</v>
      </c>
      <c r="B124" s="12">
        <v>0</v>
      </c>
      <c r="C124" s="12">
        <v>619499.8</v>
      </c>
      <c r="D124" s="12">
        <v>619499.8</v>
      </c>
      <c r="E124" s="12">
        <v>0</v>
      </c>
      <c r="F124" s="12">
        <v>0</v>
      </c>
      <c r="G124" s="12">
        <f t="shared" si="29"/>
        <v>619499.8</v>
      </c>
    </row>
    <row r="125" spans="1:7" ht="12.75">
      <c r="A125" s="13" t="s">
        <v>54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f t="shared" si="29"/>
        <v>0</v>
      </c>
    </row>
    <row r="126" spans="1:7" ht="12.75">
      <c r="A126" s="13" t="s">
        <v>55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f t="shared" si="29"/>
        <v>0</v>
      </c>
    </row>
    <row r="127" spans="1:7" ht="12.75">
      <c r="A127" s="13" t="s">
        <v>56</v>
      </c>
      <c r="B127" s="12">
        <v>0</v>
      </c>
      <c r="C127" s="12">
        <v>2987480.95</v>
      </c>
      <c r="D127" s="12">
        <v>2987480.95</v>
      </c>
      <c r="E127" s="12">
        <v>2987480.95</v>
      </c>
      <c r="F127" s="12">
        <v>2987480.95</v>
      </c>
      <c r="G127" s="12">
        <f t="shared" si="29"/>
        <v>0</v>
      </c>
    </row>
    <row r="128" spans="1:7" ht="12.75">
      <c r="A128" s="11" t="s">
        <v>57</v>
      </c>
      <c r="B128" s="12">
        <f>SUM(B129:B131)</f>
        <v>306050392</v>
      </c>
      <c r="C128" s="12">
        <f aca="true" t="shared" si="30" ref="C128:G128">SUM(C129:C131)</f>
        <v>634587000.8</v>
      </c>
      <c r="D128" s="12">
        <f t="shared" si="30"/>
        <v>940637392.8</v>
      </c>
      <c r="E128" s="12">
        <f t="shared" si="30"/>
        <v>59459440.18</v>
      </c>
      <c r="F128" s="12">
        <f t="shared" si="30"/>
        <v>53370665.07</v>
      </c>
      <c r="G128" s="12">
        <f t="shared" si="30"/>
        <v>881177952.62</v>
      </c>
    </row>
    <row r="129" spans="1:7" ht="12.75">
      <c r="A129" s="13" t="s">
        <v>58</v>
      </c>
      <c r="B129" s="12">
        <v>299050392</v>
      </c>
      <c r="C129" s="12">
        <v>477331308</v>
      </c>
      <c r="D129" s="12">
        <v>776381700</v>
      </c>
      <c r="E129" s="12">
        <v>54865727.96</v>
      </c>
      <c r="F129" s="12">
        <v>48776952.85</v>
      </c>
      <c r="G129" s="12">
        <f>D129-E129</f>
        <v>721515972.04</v>
      </c>
    </row>
    <row r="130" spans="1:7" ht="12.75">
      <c r="A130" s="13" t="s">
        <v>59</v>
      </c>
      <c r="B130" s="12">
        <v>7000000</v>
      </c>
      <c r="C130" s="12">
        <v>157255692.8</v>
      </c>
      <c r="D130" s="12">
        <v>164255692.8</v>
      </c>
      <c r="E130" s="12">
        <v>4593712.22</v>
      </c>
      <c r="F130" s="12">
        <v>4593712.22</v>
      </c>
      <c r="G130" s="12">
        <f aca="true" t="shared" si="31" ref="G130:G131">D130-E130</f>
        <v>159661980.58</v>
      </c>
    </row>
    <row r="131" spans="1:7" ht="12.75">
      <c r="A131" s="13" t="s">
        <v>60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f t="shared" si="31"/>
        <v>0</v>
      </c>
    </row>
    <row r="132" spans="1:7" ht="12.75">
      <c r="A132" s="11" t="s">
        <v>61</v>
      </c>
      <c r="B132" s="12">
        <f>SUM(B133:B137,B139:B140)</f>
        <v>0</v>
      </c>
      <c r="C132" s="12">
        <f aca="true" t="shared" si="32" ref="C132:G132">SUM(C133:C137,C139:C140)</f>
        <v>0</v>
      </c>
      <c r="D132" s="12">
        <f t="shared" si="32"/>
        <v>0</v>
      </c>
      <c r="E132" s="12">
        <f t="shared" si="32"/>
        <v>0</v>
      </c>
      <c r="F132" s="12">
        <f t="shared" si="32"/>
        <v>0</v>
      </c>
      <c r="G132" s="12">
        <f t="shared" si="32"/>
        <v>0</v>
      </c>
    </row>
    <row r="133" spans="1:7" ht="12.75">
      <c r="A133" s="13" t="s">
        <v>62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f>D133-E133</f>
        <v>0</v>
      </c>
    </row>
    <row r="134" spans="1:7" ht="12.75">
      <c r="A134" s="13" t="s">
        <v>63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f aca="true" t="shared" si="33" ref="G134:G140">D134-E134</f>
        <v>0</v>
      </c>
    </row>
    <row r="135" spans="1:7" ht="12.75">
      <c r="A135" s="13" t="s">
        <v>64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f t="shared" si="33"/>
        <v>0</v>
      </c>
    </row>
    <row r="136" spans="1:7" ht="12.75">
      <c r="A136" s="13" t="s">
        <v>65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f t="shared" si="33"/>
        <v>0</v>
      </c>
    </row>
    <row r="137" spans="1:7" ht="12.75">
      <c r="A137" s="13" t="s">
        <v>66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f t="shared" si="33"/>
        <v>0</v>
      </c>
    </row>
    <row r="138" spans="1:7" ht="12.75">
      <c r="A138" s="13" t="s">
        <v>67</v>
      </c>
      <c r="B138" s="12"/>
      <c r="C138" s="12"/>
      <c r="D138" s="12"/>
      <c r="E138" s="12"/>
      <c r="F138" s="12"/>
      <c r="G138" s="12">
        <f t="shared" si="33"/>
        <v>0</v>
      </c>
    </row>
    <row r="139" spans="1:7" ht="12.75">
      <c r="A139" s="13" t="s">
        <v>68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f t="shared" si="33"/>
        <v>0</v>
      </c>
    </row>
    <row r="140" spans="1:7" ht="12.75">
      <c r="A140" s="13" t="s">
        <v>69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f t="shared" si="33"/>
        <v>0</v>
      </c>
    </row>
    <row r="141" spans="1:7" ht="12.75">
      <c r="A141" s="11" t="s">
        <v>70</v>
      </c>
      <c r="B141" s="12">
        <f>SUM(B142:B144)</f>
        <v>0</v>
      </c>
      <c r="C141" s="12">
        <f aca="true" t="shared" si="34" ref="C141:G141">SUM(C142:C144)</f>
        <v>0</v>
      </c>
      <c r="D141" s="12">
        <f t="shared" si="34"/>
        <v>0</v>
      </c>
      <c r="E141" s="12">
        <f t="shared" si="34"/>
        <v>0</v>
      </c>
      <c r="F141" s="12">
        <f t="shared" si="34"/>
        <v>0</v>
      </c>
      <c r="G141" s="12">
        <f t="shared" si="34"/>
        <v>0</v>
      </c>
    </row>
    <row r="142" spans="1:7" ht="12.75">
      <c r="A142" s="13" t="s">
        <v>71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f>D142-E142</f>
        <v>0</v>
      </c>
    </row>
    <row r="143" spans="1:7" ht="12.75">
      <c r="A143" s="13" t="s">
        <v>72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f aca="true" t="shared" si="35" ref="G143:G144">D143-E143</f>
        <v>0</v>
      </c>
    </row>
    <row r="144" spans="1:7" ht="12.75">
      <c r="A144" s="13" t="s">
        <v>73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f t="shared" si="35"/>
        <v>0</v>
      </c>
    </row>
    <row r="145" spans="1:7" ht="12.75">
      <c r="A145" s="11" t="s">
        <v>74</v>
      </c>
      <c r="B145" s="12">
        <f>SUM(B146:B152)</f>
        <v>0</v>
      </c>
      <c r="C145" s="12">
        <f aca="true" t="shared" si="36" ref="C145:G145">SUM(C146:C152)</f>
        <v>189370945</v>
      </c>
      <c r="D145" s="12">
        <f t="shared" si="36"/>
        <v>189370945</v>
      </c>
      <c r="E145" s="12">
        <f t="shared" si="36"/>
        <v>49129346.35</v>
      </c>
      <c r="F145" s="12">
        <f t="shared" si="36"/>
        <v>49129346.35</v>
      </c>
      <c r="G145" s="12">
        <f t="shared" si="36"/>
        <v>140241598.64999998</v>
      </c>
    </row>
    <row r="146" spans="1:7" ht="12.75">
      <c r="A146" s="13" t="s">
        <v>75</v>
      </c>
      <c r="B146" s="12">
        <v>0</v>
      </c>
      <c r="C146" s="12">
        <v>69091825</v>
      </c>
      <c r="D146" s="12">
        <v>69091825</v>
      </c>
      <c r="E146" s="12">
        <v>16997326.34</v>
      </c>
      <c r="F146" s="12">
        <v>16997326.34</v>
      </c>
      <c r="G146" s="12">
        <f>D146-E146</f>
        <v>52094498.66</v>
      </c>
    </row>
    <row r="147" spans="1:7" ht="12.75">
      <c r="A147" s="13" t="s">
        <v>76</v>
      </c>
      <c r="B147" s="12">
        <v>0</v>
      </c>
      <c r="C147" s="12">
        <v>118353456</v>
      </c>
      <c r="D147" s="12">
        <v>118353456</v>
      </c>
      <c r="E147" s="12">
        <v>32132020.01</v>
      </c>
      <c r="F147" s="12">
        <v>32132020.01</v>
      </c>
      <c r="G147" s="12">
        <f aca="true" t="shared" si="37" ref="G147:G152">D147-E147</f>
        <v>86221435.99</v>
      </c>
    </row>
    <row r="148" spans="1:7" ht="12.75">
      <c r="A148" s="13" t="s">
        <v>77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f t="shared" si="37"/>
        <v>0</v>
      </c>
    </row>
    <row r="149" spans="1:7" ht="12.75">
      <c r="A149" s="13" t="s">
        <v>78</v>
      </c>
      <c r="B149" s="12">
        <v>0</v>
      </c>
      <c r="C149" s="12">
        <v>304464</v>
      </c>
      <c r="D149" s="12">
        <v>304464</v>
      </c>
      <c r="E149" s="12">
        <v>0</v>
      </c>
      <c r="F149" s="12">
        <v>0</v>
      </c>
      <c r="G149" s="12">
        <f t="shared" si="37"/>
        <v>304464</v>
      </c>
    </row>
    <row r="150" spans="1:7" ht="12.75">
      <c r="A150" s="13" t="s">
        <v>79</v>
      </c>
      <c r="B150" s="12">
        <v>0</v>
      </c>
      <c r="C150" s="12">
        <v>1621200</v>
      </c>
      <c r="D150" s="12">
        <v>1621200</v>
      </c>
      <c r="E150" s="12">
        <v>0</v>
      </c>
      <c r="F150" s="12">
        <v>0</v>
      </c>
      <c r="G150" s="12">
        <f t="shared" si="37"/>
        <v>1621200</v>
      </c>
    </row>
    <row r="151" spans="1:7" ht="12.75">
      <c r="A151" s="13" t="s">
        <v>80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f t="shared" si="37"/>
        <v>0</v>
      </c>
    </row>
    <row r="152" spans="1:7" ht="12.75">
      <c r="A152" s="13" t="s">
        <v>81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f t="shared" si="37"/>
        <v>0</v>
      </c>
    </row>
    <row r="153" spans="1:7" ht="5.1" customHeight="1">
      <c r="A153" s="11"/>
      <c r="B153" s="18"/>
      <c r="C153" s="18"/>
      <c r="D153" s="18"/>
      <c r="E153" s="18"/>
      <c r="F153" s="18"/>
      <c r="G153" s="18"/>
    </row>
    <row r="154" spans="1:7" ht="12.75">
      <c r="A154" s="14" t="s">
        <v>83</v>
      </c>
      <c r="B154" s="15">
        <f>B4+B79</f>
        <v>5040583255</v>
      </c>
      <c r="C154" s="15">
        <f aca="true" t="shared" si="38" ref="C154:G154">C4+C79</f>
        <v>2048135183.0900002</v>
      </c>
      <c r="D154" s="15">
        <f t="shared" si="38"/>
        <v>7088718438.089999</v>
      </c>
      <c r="E154" s="15">
        <f t="shared" si="38"/>
        <v>1050735126.56</v>
      </c>
      <c r="F154" s="15">
        <f t="shared" si="38"/>
        <v>969818674.86</v>
      </c>
      <c r="G154" s="15">
        <f t="shared" si="38"/>
        <v>6037983311.530001</v>
      </c>
    </row>
    <row r="155" spans="1:7" ht="5.1" customHeight="1">
      <c r="A155" s="19"/>
      <c r="B155" s="20"/>
      <c r="C155" s="20"/>
      <c r="D155" s="20"/>
      <c r="E155" s="20"/>
      <c r="F155" s="20"/>
      <c r="G155" s="20"/>
    </row>
    <row r="159" spans="2:7" ht="12.75">
      <c r="B159" s="21"/>
      <c r="C159" s="21"/>
      <c r="D159" s="21"/>
      <c r="E159" s="21"/>
      <c r="F159" s="21"/>
      <c r="G159" s="21"/>
    </row>
    <row r="164" spans="1:5" ht="12.75">
      <c r="A164" s="22"/>
      <c r="C164" s="22"/>
      <c r="D164" s="22"/>
      <c r="E164" s="22"/>
    </row>
    <row r="165" spans="1:5" ht="12.75">
      <c r="A165" s="23" t="s">
        <v>84</v>
      </c>
      <c r="C165" s="24" t="s">
        <v>85</v>
      </c>
      <c r="D165" s="24"/>
      <c r="E165" s="24"/>
    </row>
    <row r="166" spans="1:5" ht="12.75">
      <c r="A166" s="25" t="s">
        <v>86</v>
      </c>
      <c r="C166" s="24" t="s">
        <v>87</v>
      </c>
      <c r="D166" s="24"/>
      <c r="E166" s="24"/>
    </row>
  </sheetData>
  <mergeCells count="4">
    <mergeCell ref="A1:G1"/>
    <mergeCell ref="B2:F2"/>
    <mergeCell ref="C165:E165"/>
    <mergeCell ref="C166:E166"/>
  </mergeCells>
  <dataValidations count="1">
    <dataValidation type="decimal" allowBlank="1" showInputMessage="1" showErrorMessage="1" sqref="B4:G77 B79:G152">
      <formula1>-17976931348623100000000000000000000000000000000000000000000000000000000000000000000000000000000000000</formula1>
      <formula2>1.79769313486231E+100</formula2>
    </dataValidation>
  </dataValidations>
  <printOptions/>
  <pageMargins left="0.28" right="0.49" top="0.49" bottom="0.7480314960629921" header="0.31496062992125984" footer="0.31496062992125984"/>
  <pageSetup fitToHeight="2" fitToWidth="1" horizontalDpi="600" verticalDpi="600" orientation="portrait" scale="63" r:id="rId2"/>
  <ignoredErrors>
    <ignoredError sqref="B4:G12 B155:G155 B13:F154" unlockedFormula="1"/>
    <ignoredError sqref="G13:G154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22"/>
  <sheetViews>
    <sheetView workbookViewId="0" topLeftCell="A1">
      <selection activeCell="A1" sqref="A1:G1"/>
    </sheetView>
  </sheetViews>
  <sheetFormatPr defaultColWidth="12" defaultRowHeight="12.75"/>
  <cols>
    <col min="1" max="1" width="68.5" style="4" customWidth="1"/>
    <col min="2" max="2" width="14" style="4" bestFit="1" customWidth="1"/>
    <col min="3" max="3" width="14.33203125" style="4" bestFit="1" customWidth="1"/>
    <col min="4" max="6" width="14" style="4" bestFit="1" customWidth="1"/>
    <col min="7" max="7" width="16" style="4" bestFit="1" customWidth="1"/>
    <col min="8" max="16384" width="12" style="4" customWidth="1"/>
  </cols>
  <sheetData>
    <row r="1" spans="1:7" ht="65.25" customHeight="1">
      <c r="A1" s="1" t="s">
        <v>88</v>
      </c>
      <c r="B1" s="2"/>
      <c r="C1" s="2"/>
      <c r="D1" s="2"/>
      <c r="E1" s="2"/>
      <c r="F1" s="2"/>
      <c r="G1" s="3"/>
    </row>
    <row r="2" spans="1:7" ht="11.25">
      <c r="A2" s="8"/>
      <c r="B2" s="26" t="s">
        <v>0</v>
      </c>
      <c r="C2" s="26"/>
      <c r="D2" s="26"/>
      <c r="E2" s="26"/>
      <c r="F2" s="26"/>
      <c r="G2" s="8"/>
    </row>
    <row r="3" spans="1:7" ht="20.4">
      <c r="A3" s="27" t="s">
        <v>1</v>
      </c>
      <c r="B3" s="8" t="s">
        <v>2</v>
      </c>
      <c r="C3" s="8" t="s">
        <v>89</v>
      </c>
      <c r="D3" s="8" t="s">
        <v>90</v>
      </c>
      <c r="E3" s="8" t="s">
        <v>5</v>
      </c>
      <c r="F3" s="8" t="s">
        <v>91</v>
      </c>
      <c r="G3" s="27" t="s">
        <v>92</v>
      </c>
    </row>
    <row r="4" spans="1:7" ht="12.75">
      <c r="A4" s="28" t="s">
        <v>93</v>
      </c>
      <c r="B4" s="29"/>
      <c r="C4" s="29"/>
      <c r="D4" s="29"/>
      <c r="E4" s="29"/>
      <c r="F4" s="29"/>
      <c r="G4" s="29"/>
    </row>
    <row r="5" spans="1:7" ht="12.75">
      <c r="A5" s="30" t="s">
        <v>94</v>
      </c>
      <c r="B5" s="15">
        <f aca="true" t="shared" si="0" ref="B5:G5">SUM(B6:B81)</f>
        <v>4065431138</v>
      </c>
      <c r="C5" s="15">
        <f t="shared" si="0"/>
        <v>1058817157.1100004</v>
      </c>
      <c r="D5" s="15">
        <f t="shared" si="0"/>
        <v>5124248295.109999</v>
      </c>
      <c r="E5" s="15">
        <f t="shared" si="0"/>
        <v>1866443597.9199998</v>
      </c>
      <c r="F5" s="15">
        <f t="shared" si="0"/>
        <v>1772734575.0299995</v>
      </c>
      <c r="G5" s="15">
        <f t="shared" si="0"/>
        <v>3257804697.1899996</v>
      </c>
    </row>
    <row r="6" spans="1:7" ht="12.75">
      <c r="A6" s="31" t="s">
        <v>95</v>
      </c>
      <c r="B6" s="32">
        <v>2565250</v>
      </c>
      <c r="C6" s="32">
        <v>80000</v>
      </c>
      <c r="D6" s="32">
        <v>2645250</v>
      </c>
      <c r="E6" s="32">
        <v>1168010.32</v>
      </c>
      <c r="F6" s="32">
        <v>1164607.98</v>
      </c>
      <c r="G6" s="32">
        <f>D6-E6</f>
        <v>1477239.68</v>
      </c>
    </row>
    <row r="7" spans="1:7" ht="12.75">
      <c r="A7" s="31" t="s">
        <v>96</v>
      </c>
      <c r="B7" s="32">
        <v>3309819</v>
      </c>
      <c r="C7" s="32">
        <v>-96352.56</v>
      </c>
      <c r="D7" s="32">
        <v>3213466.44</v>
      </c>
      <c r="E7" s="32">
        <v>1209822.62</v>
      </c>
      <c r="F7" s="32">
        <v>1209822.62</v>
      </c>
      <c r="G7" s="32">
        <f aca="true" t="shared" si="1" ref="G7:G70">D7-E7</f>
        <v>2003643.8199999998</v>
      </c>
    </row>
    <row r="8" spans="1:7" ht="12.75">
      <c r="A8" s="31" t="s">
        <v>97</v>
      </c>
      <c r="B8" s="32">
        <v>19009569</v>
      </c>
      <c r="C8" s="32">
        <v>-876352.55</v>
      </c>
      <c r="D8" s="32">
        <v>18133216.45</v>
      </c>
      <c r="E8" s="32">
        <v>7885220.84</v>
      </c>
      <c r="F8" s="32">
        <v>7707774.81</v>
      </c>
      <c r="G8" s="32">
        <f t="shared" si="1"/>
        <v>10247995.61</v>
      </c>
    </row>
    <row r="9" spans="1:7" ht="12.75">
      <c r="A9" s="31" t="s">
        <v>98</v>
      </c>
      <c r="B9" s="32">
        <v>2123820</v>
      </c>
      <c r="C9" s="32">
        <v>0</v>
      </c>
      <c r="D9" s="32">
        <v>2123820</v>
      </c>
      <c r="E9" s="32">
        <v>1042038</v>
      </c>
      <c r="F9" s="32">
        <v>1042038</v>
      </c>
      <c r="G9" s="32">
        <f t="shared" si="1"/>
        <v>1081782</v>
      </c>
    </row>
    <row r="10" spans="1:7" ht="12.75">
      <c r="A10" s="31" t="s">
        <v>99</v>
      </c>
      <c r="B10" s="32">
        <v>12201359</v>
      </c>
      <c r="C10" s="32">
        <v>7416.4</v>
      </c>
      <c r="D10" s="32">
        <v>12208775.4</v>
      </c>
      <c r="E10" s="32">
        <v>4936823.37</v>
      </c>
      <c r="F10" s="32">
        <v>4801502.99</v>
      </c>
      <c r="G10" s="32">
        <f t="shared" si="1"/>
        <v>7271952.03</v>
      </c>
    </row>
    <row r="11" spans="1:7" ht="12.75">
      <c r="A11" s="31" t="s">
        <v>100</v>
      </c>
      <c r="B11" s="32">
        <v>9224032</v>
      </c>
      <c r="C11" s="32">
        <v>63886.7</v>
      </c>
      <c r="D11" s="32">
        <v>9287918.7</v>
      </c>
      <c r="E11" s="32">
        <v>3813886.55</v>
      </c>
      <c r="F11" s="32">
        <v>3704693.6</v>
      </c>
      <c r="G11" s="32">
        <f t="shared" si="1"/>
        <v>5474032.149999999</v>
      </c>
    </row>
    <row r="12" spans="1:7" ht="12.75">
      <c r="A12" s="31" t="s">
        <v>101</v>
      </c>
      <c r="B12" s="32">
        <v>102189</v>
      </c>
      <c r="C12" s="32">
        <v>33037</v>
      </c>
      <c r="D12" s="32">
        <v>135226</v>
      </c>
      <c r="E12" s="32">
        <v>19284.79</v>
      </c>
      <c r="F12" s="32">
        <v>18149.79</v>
      </c>
      <c r="G12" s="32">
        <f t="shared" si="1"/>
        <v>115941.20999999999</v>
      </c>
    </row>
    <row r="13" spans="1:7" ht="12.75">
      <c r="A13" s="31" t="s">
        <v>102</v>
      </c>
      <c r="B13" s="32">
        <v>26631151</v>
      </c>
      <c r="C13" s="32">
        <v>210782.32</v>
      </c>
      <c r="D13" s="32">
        <v>26841933.32</v>
      </c>
      <c r="E13" s="32">
        <v>9689044.88</v>
      </c>
      <c r="F13" s="32">
        <v>9195350.91</v>
      </c>
      <c r="G13" s="32">
        <f t="shared" si="1"/>
        <v>17152888.439999998</v>
      </c>
    </row>
    <row r="14" spans="1:7" ht="12.75">
      <c r="A14" s="31" t="s">
        <v>103</v>
      </c>
      <c r="B14" s="32">
        <v>1450740</v>
      </c>
      <c r="C14" s="32">
        <v>6037</v>
      </c>
      <c r="D14" s="32">
        <v>1456777</v>
      </c>
      <c r="E14" s="32">
        <v>296132.02</v>
      </c>
      <c r="F14" s="32">
        <v>293174.73</v>
      </c>
      <c r="G14" s="32">
        <f t="shared" si="1"/>
        <v>1160644.98</v>
      </c>
    </row>
    <row r="15" spans="1:7" ht="12.75">
      <c r="A15" s="31" t="s">
        <v>104</v>
      </c>
      <c r="B15" s="32">
        <v>11634291</v>
      </c>
      <c r="C15" s="32">
        <v>4518885.17</v>
      </c>
      <c r="D15" s="32">
        <v>16153176.17</v>
      </c>
      <c r="E15" s="32">
        <v>4790999.04</v>
      </c>
      <c r="F15" s="32">
        <v>4617875.01</v>
      </c>
      <c r="G15" s="32">
        <f t="shared" si="1"/>
        <v>11362177.129999999</v>
      </c>
    </row>
    <row r="16" spans="1:7" ht="12.75">
      <c r="A16" s="31" t="s">
        <v>105</v>
      </c>
      <c r="B16" s="32">
        <v>24631695</v>
      </c>
      <c r="C16" s="32">
        <v>76948.53</v>
      </c>
      <c r="D16" s="32">
        <v>24708643.53</v>
      </c>
      <c r="E16" s="32">
        <v>7356137.21</v>
      </c>
      <c r="F16" s="32">
        <v>7060927.78</v>
      </c>
      <c r="G16" s="32">
        <f t="shared" si="1"/>
        <v>17352506.32</v>
      </c>
    </row>
    <row r="17" spans="1:7" ht="12.75">
      <c r="A17" s="31" t="s">
        <v>106</v>
      </c>
      <c r="B17" s="32">
        <v>5897124</v>
      </c>
      <c r="C17" s="32">
        <v>0</v>
      </c>
      <c r="D17" s="32">
        <v>5897124</v>
      </c>
      <c r="E17" s="32">
        <v>2685703.68</v>
      </c>
      <c r="F17" s="32">
        <v>2555840.07</v>
      </c>
      <c r="G17" s="32">
        <f t="shared" si="1"/>
        <v>3211420.32</v>
      </c>
    </row>
    <row r="18" spans="1:7" ht="12.75">
      <c r="A18" s="31" t="s">
        <v>107</v>
      </c>
      <c r="B18" s="32">
        <v>5982726</v>
      </c>
      <c r="C18" s="32">
        <v>25137.78</v>
      </c>
      <c r="D18" s="32">
        <v>6007863.78</v>
      </c>
      <c r="E18" s="32">
        <v>2812650.58</v>
      </c>
      <c r="F18" s="32">
        <v>2673560.16</v>
      </c>
      <c r="G18" s="32">
        <f t="shared" si="1"/>
        <v>3195213.2</v>
      </c>
    </row>
    <row r="19" spans="1:7" ht="12.75">
      <c r="A19" s="31" t="s">
        <v>108</v>
      </c>
      <c r="B19" s="32">
        <v>19928378</v>
      </c>
      <c r="C19" s="32">
        <v>-1190214.82</v>
      </c>
      <c r="D19" s="32">
        <v>18738163.18</v>
      </c>
      <c r="E19" s="32">
        <v>6722115.37</v>
      </c>
      <c r="F19" s="32">
        <v>6438233.37</v>
      </c>
      <c r="G19" s="32">
        <f t="shared" si="1"/>
        <v>12016047.809999999</v>
      </c>
    </row>
    <row r="20" spans="1:7" ht="12.75">
      <c r="A20" s="31" t="s">
        <v>109</v>
      </c>
      <c r="B20" s="32">
        <v>17773229</v>
      </c>
      <c r="C20" s="32">
        <v>2397338.25</v>
      </c>
      <c r="D20" s="32">
        <v>20170567.25</v>
      </c>
      <c r="E20" s="32">
        <v>9343275.32</v>
      </c>
      <c r="F20" s="32">
        <v>9062949.09</v>
      </c>
      <c r="G20" s="32">
        <f t="shared" si="1"/>
        <v>10827291.93</v>
      </c>
    </row>
    <row r="21" spans="1:7" ht="12.75">
      <c r="A21" s="31" t="s">
        <v>110</v>
      </c>
      <c r="B21" s="32">
        <v>11833550</v>
      </c>
      <c r="C21" s="32">
        <v>-592904.64</v>
      </c>
      <c r="D21" s="32">
        <v>11240645.36</v>
      </c>
      <c r="E21" s="32">
        <v>4223691.5</v>
      </c>
      <c r="F21" s="32">
        <v>4019577.68</v>
      </c>
      <c r="G21" s="32">
        <f t="shared" si="1"/>
        <v>7016953.859999999</v>
      </c>
    </row>
    <row r="22" spans="1:7" ht="12.75">
      <c r="A22" s="31" t="s">
        <v>111</v>
      </c>
      <c r="B22" s="32">
        <v>8468535</v>
      </c>
      <c r="C22" s="32">
        <v>198473.98</v>
      </c>
      <c r="D22" s="32">
        <v>8667008.98</v>
      </c>
      <c r="E22" s="32">
        <v>3338099.61</v>
      </c>
      <c r="F22" s="32">
        <v>3199878.93</v>
      </c>
      <c r="G22" s="32">
        <f t="shared" si="1"/>
        <v>5328909.370000001</v>
      </c>
    </row>
    <row r="23" spans="1:7" ht="12.75">
      <c r="A23" s="31" t="s">
        <v>112</v>
      </c>
      <c r="B23" s="32">
        <v>1847184</v>
      </c>
      <c r="C23" s="32">
        <v>0</v>
      </c>
      <c r="D23" s="32">
        <v>1847184</v>
      </c>
      <c r="E23" s="32">
        <v>815303.49</v>
      </c>
      <c r="F23" s="32">
        <v>787709.28</v>
      </c>
      <c r="G23" s="32">
        <f t="shared" si="1"/>
        <v>1031880.51</v>
      </c>
    </row>
    <row r="24" spans="1:7" ht="12.75">
      <c r="A24" s="31" t="s">
        <v>113</v>
      </c>
      <c r="B24" s="32">
        <v>8404931</v>
      </c>
      <c r="C24" s="32">
        <v>25396.13</v>
      </c>
      <c r="D24" s="32">
        <v>8430327.13</v>
      </c>
      <c r="E24" s="32">
        <v>2967084.65</v>
      </c>
      <c r="F24" s="32">
        <v>2833523.9</v>
      </c>
      <c r="G24" s="32">
        <f t="shared" si="1"/>
        <v>5463242.48</v>
      </c>
    </row>
    <row r="25" spans="1:7" ht="12.75">
      <c r="A25" s="31" t="s">
        <v>114</v>
      </c>
      <c r="B25" s="32">
        <v>18208340</v>
      </c>
      <c r="C25" s="32">
        <v>2981008.08</v>
      </c>
      <c r="D25" s="32">
        <v>21189348.08</v>
      </c>
      <c r="E25" s="32">
        <v>7255238.71</v>
      </c>
      <c r="F25" s="32">
        <v>6936456.32</v>
      </c>
      <c r="G25" s="32">
        <f t="shared" si="1"/>
        <v>13934109.369999997</v>
      </c>
    </row>
    <row r="26" spans="1:7" ht="12.75">
      <c r="A26" s="31" t="s">
        <v>115</v>
      </c>
      <c r="B26" s="32">
        <v>25006376</v>
      </c>
      <c r="C26" s="32">
        <v>588251.15</v>
      </c>
      <c r="D26" s="32">
        <v>25594627.15</v>
      </c>
      <c r="E26" s="32">
        <v>8832679.11</v>
      </c>
      <c r="F26" s="32">
        <v>8588191.22</v>
      </c>
      <c r="G26" s="32">
        <f t="shared" si="1"/>
        <v>16761948.04</v>
      </c>
    </row>
    <row r="27" spans="1:7" ht="12.75">
      <c r="A27" s="31" t="s">
        <v>116</v>
      </c>
      <c r="B27" s="32">
        <v>111225418</v>
      </c>
      <c r="C27" s="32">
        <v>4123203.11</v>
      </c>
      <c r="D27" s="32">
        <v>115348621.11</v>
      </c>
      <c r="E27" s="32">
        <v>46920500.92</v>
      </c>
      <c r="F27" s="32">
        <v>45430312.88</v>
      </c>
      <c r="G27" s="32">
        <f t="shared" si="1"/>
        <v>68428120.19</v>
      </c>
    </row>
    <row r="28" spans="1:7" ht="12.75">
      <c r="A28" s="31" t="s">
        <v>117</v>
      </c>
      <c r="B28" s="32">
        <v>55209493</v>
      </c>
      <c r="C28" s="32">
        <v>8371424.67</v>
      </c>
      <c r="D28" s="32">
        <v>63580917.67</v>
      </c>
      <c r="E28" s="32">
        <v>29377560.06</v>
      </c>
      <c r="F28" s="32">
        <v>28441478.88</v>
      </c>
      <c r="G28" s="32">
        <f t="shared" si="1"/>
        <v>34203357.61</v>
      </c>
    </row>
    <row r="29" spans="1:7" ht="12.75">
      <c r="A29" s="31" t="s">
        <v>118</v>
      </c>
      <c r="B29" s="32">
        <v>8243889</v>
      </c>
      <c r="C29" s="32">
        <v>82671.69</v>
      </c>
      <c r="D29" s="32">
        <v>8326560.69</v>
      </c>
      <c r="E29" s="32">
        <v>3306990.86</v>
      </c>
      <c r="F29" s="32">
        <v>3122921.09</v>
      </c>
      <c r="G29" s="32">
        <f t="shared" si="1"/>
        <v>5019569.83</v>
      </c>
    </row>
    <row r="30" spans="1:7" ht="12.75">
      <c r="A30" s="31" t="s">
        <v>119</v>
      </c>
      <c r="B30" s="32">
        <v>43862262</v>
      </c>
      <c r="C30" s="32">
        <v>-313407.96</v>
      </c>
      <c r="D30" s="32">
        <v>43548854.04</v>
      </c>
      <c r="E30" s="32">
        <v>17229749.8</v>
      </c>
      <c r="F30" s="32">
        <v>16503803.88</v>
      </c>
      <c r="G30" s="32">
        <f t="shared" si="1"/>
        <v>26319104.24</v>
      </c>
    </row>
    <row r="31" spans="1:7" ht="12.75">
      <c r="A31" s="31" t="s">
        <v>120</v>
      </c>
      <c r="B31" s="32">
        <v>18886504</v>
      </c>
      <c r="C31" s="32">
        <v>30940042.55</v>
      </c>
      <c r="D31" s="32">
        <v>49826546.55</v>
      </c>
      <c r="E31" s="32">
        <v>9803716.2</v>
      </c>
      <c r="F31" s="32">
        <v>9423747.24</v>
      </c>
      <c r="G31" s="32">
        <f t="shared" si="1"/>
        <v>40022830.349999994</v>
      </c>
    </row>
    <row r="32" spans="1:7" ht="12.75">
      <c r="A32" s="31" t="s">
        <v>121</v>
      </c>
      <c r="B32" s="32">
        <v>443583693</v>
      </c>
      <c r="C32" s="32">
        <v>31578399.95</v>
      </c>
      <c r="D32" s="32">
        <v>475162092.95</v>
      </c>
      <c r="E32" s="32">
        <v>149156469.17</v>
      </c>
      <c r="F32" s="32">
        <v>143831629.1</v>
      </c>
      <c r="G32" s="32">
        <f t="shared" si="1"/>
        <v>326005623.78</v>
      </c>
    </row>
    <row r="33" spans="1:7" ht="12.75">
      <c r="A33" s="31" t="s">
        <v>122</v>
      </c>
      <c r="B33" s="32">
        <v>329416676</v>
      </c>
      <c r="C33" s="32">
        <v>2890370.99</v>
      </c>
      <c r="D33" s="32">
        <v>332307046.99</v>
      </c>
      <c r="E33" s="32">
        <v>122463665.09</v>
      </c>
      <c r="F33" s="32">
        <v>115696230.71</v>
      </c>
      <c r="G33" s="32">
        <f t="shared" si="1"/>
        <v>209843381.9</v>
      </c>
    </row>
    <row r="34" spans="1:7" ht="12.75">
      <c r="A34" s="31" t="s">
        <v>123</v>
      </c>
      <c r="B34" s="32">
        <v>48553027</v>
      </c>
      <c r="C34" s="32">
        <v>13433439.33</v>
      </c>
      <c r="D34" s="32">
        <v>61986466.33</v>
      </c>
      <c r="E34" s="32">
        <v>24914106.77</v>
      </c>
      <c r="F34" s="32">
        <v>24174447.86</v>
      </c>
      <c r="G34" s="32">
        <f t="shared" si="1"/>
        <v>37072359.56</v>
      </c>
    </row>
    <row r="35" spans="1:7" ht="12.75">
      <c r="A35" s="31" t="s">
        <v>124</v>
      </c>
      <c r="B35" s="32">
        <v>51806516</v>
      </c>
      <c r="C35" s="32">
        <v>1233673.48</v>
      </c>
      <c r="D35" s="32">
        <v>53040189.48</v>
      </c>
      <c r="E35" s="32">
        <v>22228250.6</v>
      </c>
      <c r="F35" s="32">
        <v>21140236.65</v>
      </c>
      <c r="G35" s="32">
        <f t="shared" si="1"/>
        <v>30811938.879999995</v>
      </c>
    </row>
    <row r="36" spans="1:7" ht="12.75">
      <c r="A36" s="31" t="s">
        <v>125</v>
      </c>
      <c r="B36" s="32">
        <v>23488449</v>
      </c>
      <c r="C36" s="32">
        <v>4712889.96</v>
      </c>
      <c r="D36" s="32">
        <v>28201338.96</v>
      </c>
      <c r="E36" s="32">
        <v>9737786.29</v>
      </c>
      <c r="F36" s="32">
        <v>9312731.98</v>
      </c>
      <c r="G36" s="32">
        <f t="shared" si="1"/>
        <v>18463552.67</v>
      </c>
    </row>
    <row r="37" spans="1:7" ht="12.75">
      <c r="A37" s="31" t="s">
        <v>126</v>
      </c>
      <c r="B37" s="32">
        <v>17611236</v>
      </c>
      <c r="C37" s="32">
        <v>-600000</v>
      </c>
      <c r="D37" s="32">
        <v>17011236</v>
      </c>
      <c r="E37" s="32">
        <v>6727182.03</v>
      </c>
      <c r="F37" s="32">
        <v>6413524.48</v>
      </c>
      <c r="G37" s="32">
        <f t="shared" si="1"/>
        <v>10284053.969999999</v>
      </c>
    </row>
    <row r="38" spans="1:7" ht="12.75">
      <c r="A38" s="31" t="s">
        <v>127</v>
      </c>
      <c r="B38" s="32">
        <v>68643410</v>
      </c>
      <c r="C38" s="32">
        <v>30005073.87</v>
      </c>
      <c r="D38" s="32">
        <v>98648483.87</v>
      </c>
      <c r="E38" s="32">
        <v>23607768.56</v>
      </c>
      <c r="F38" s="32">
        <v>22603836.61</v>
      </c>
      <c r="G38" s="32">
        <f t="shared" si="1"/>
        <v>75040715.31</v>
      </c>
    </row>
    <row r="39" spans="1:7" ht="12.75">
      <c r="A39" s="31" t="s">
        <v>128</v>
      </c>
      <c r="B39" s="32">
        <v>6958161</v>
      </c>
      <c r="C39" s="32">
        <v>0</v>
      </c>
      <c r="D39" s="32">
        <v>6958161</v>
      </c>
      <c r="E39" s="32">
        <v>2157739.99</v>
      </c>
      <c r="F39" s="32">
        <v>2061886.58</v>
      </c>
      <c r="G39" s="32">
        <f t="shared" si="1"/>
        <v>4800421.01</v>
      </c>
    </row>
    <row r="40" spans="1:7" ht="12.75">
      <c r="A40" s="31" t="s">
        <v>129</v>
      </c>
      <c r="B40" s="32">
        <v>39554360</v>
      </c>
      <c r="C40" s="32">
        <v>7526049</v>
      </c>
      <c r="D40" s="32">
        <v>47080409</v>
      </c>
      <c r="E40" s="32">
        <v>15635491.34</v>
      </c>
      <c r="F40" s="32">
        <v>14931817.36</v>
      </c>
      <c r="G40" s="32">
        <f t="shared" si="1"/>
        <v>31444917.66</v>
      </c>
    </row>
    <row r="41" spans="1:7" ht="12.75">
      <c r="A41" s="31" t="s">
        <v>130</v>
      </c>
      <c r="B41" s="32">
        <v>83797903</v>
      </c>
      <c r="C41" s="32">
        <v>24985</v>
      </c>
      <c r="D41" s="32">
        <v>83822888</v>
      </c>
      <c r="E41" s="32">
        <v>56524410.8</v>
      </c>
      <c r="F41" s="32">
        <v>55277929.59</v>
      </c>
      <c r="G41" s="32">
        <f t="shared" si="1"/>
        <v>27298477.200000003</v>
      </c>
    </row>
    <row r="42" spans="1:7" ht="12.75">
      <c r="A42" s="31" t="s">
        <v>131</v>
      </c>
      <c r="B42" s="32">
        <v>104614945</v>
      </c>
      <c r="C42" s="32">
        <v>19900006.71</v>
      </c>
      <c r="D42" s="32">
        <v>124514951.71</v>
      </c>
      <c r="E42" s="32">
        <v>43385268.19</v>
      </c>
      <c r="F42" s="32">
        <v>42150481.84</v>
      </c>
      <c r="G42" s="32">
        <f t="shared" si="1"/>
        <v>81129683.52</v>
      </c>
    </row>
    <row r="43" spans="1:7" ht="12.75">
      <c r="A43" s="31" t="s">
        <v>132</v>
      </c>
      <c r="B43" s="32">
        <v>44719995</v>
      </c>
      <c r="C43" s="32">
        <v>28532586.09</v>
      </c>
      <c r="D43" s="32">
        <v>73252581.09</v>
      </c>
      <c r="E43" s="32">
        <v>32693038.02</v>
      </c>
      <c r="F43" s="32">
        <v>31339216.15</v>
      </c>
      <c r="G43" s="32">
        <f t="shared" si="1"/>
        <v>40559543.07000001</v>
      </c>
    </row>
    <row r="44" spans="1:7" ht="12.75">
      <c r="A44" s="31" t="s">
        <v>133</v>
      </c>
      <c r="B44" s="32">
        <v>7133136</v>
      </c>
      <c r="C44" s="32">
        <v>12973.48</v>
      </c>
      <c r="D44" s="32">
        <v>7146109.48</v>
      </c>
      <c r="E44" s="32">
        <v>2836879.78</v>
      </c>
      <c r="F44" s="32">
        <v>2724042.99</v>
      </c>
      <c r="G44" s="32">
        <f t="shared" si="1"/>
        <v>4309229.700000001</v>
      </c>
    </row>
    <row r="45" spans="1:7" ht="12.75">
      <c r="A45" s="31" t="s">
        <v>134</v>
      </c>
      <c r="B45" s="32">
        <v>62246763</v>
      </c>
      <c r="C45" s="32">
        <v>177327193.21</v>
      </c>
      <c r="D45" s="32">
        <v>239573956.21</v>
      </c>
      <c r="E45" s="32">
        <v>47918615.38</v>
      </c>
      <c r="F45" s="32">
        <v>46732763.68</v>
      </c>
      <c r="G45" s="32">
        <f t="shared" si="1"/>
        <v>191655340.83</v>
      </c>
    </row>
    <row r="46" spans="1:7" ht="12.75">
      <c r="A46" s="31" t="s">
        <v>135</v>
      </c>
      <c r="B46" s="32">
        <v>10179043</v>
      </c>
      <c r="C46" s="32">
        <v>239739.14</v>
      </c>
      <c r="D46" s="32">
        <v>10418782.14</v>
      </c>
      <c r="E46" s="32">
        <v>4851386.95</v>
      </c>
      <c r="F46" s="32">
        <v>4706660.52</v>
      </c>
      <c r="G46" s="32">
        <f t="shared" si="1"/>
        <v>5567395.19</v>
      </c>
    </row>
    <row r="47" spans="1:7" ht="12.75">
      <c r="A47" s="31" t="s">
        <v>136</v>
      </c>
      <c r="B47" s="32">
        <v>79436004</v>
      </c>
      <c r="C47" s="32">
        <v>12397360.92</v>
      </c>
      <c r="D47" s="32">
        <v>91833364.92</v>
      </c>
      <c r="E47" s="32">
        <v>31486619.93</v>
      </c>
      <c r="F47" s="32">
        <v>30131675.81</v>
      </c>
      <c r="G47" s="32">
        <f t="shared" si="1"/>
        <v>60346744.99</v>
      </c>
    </row>
    <row r="48" spans="1:7" ht="12.75">
      <c r="A48" s="31" t="s">
        <v>137</v>
      </c>
      <c r="B48" s="32">
        <v>59732944</v>
      </c>
      <c r="C48" s="32">
        <v>8104865.22</v>
      </c>
      <c r="D48" s="32">
        <v>67837809.22</v>
      </c>
      <c r="E48" s="32">
        <v>26616329.78</v>
      </c>
      <c r="F48" s="32">
        <v>25387558.45</v>
      </c>
      <c r="G48" s="32">
        <f t="shared" si="1"/>
        <v>41221479.44</v>
      </c>
    </row>
    <row r="49" spans="1:7" ht="12.75">
      <c r="A49" s="31" t="s">
        <v>138</v>
      </c>
      <c r="B49" s="32">
        <v>41677681</v>
      </c>
      <c r="C49" s="32">
        <v>57202685.92</v>
      </c>
      <c r="D49" s="32">
        <v>98880366.92</v>
      </c>
      <c r="E49" s="32">
        <v>36606929.3</v>
      </c>
      <c r="F49" s="32">
        <v>35534480.63</v>
      </c>
      <c r="G49" s="32">
        <f t="shared" si="1"/>
        <v>62273437.620000005</v>
      </c>
    </row>
    <row r="50" spans="1:7" ht="12.75">
      <c r="A50" s="31" t="s">
        <v>139</v>
      </c>
      <c r="B50" s="32">
        <v>34346356</v>
      </c>
      <c r="C50" s="32">
        <v>-2321246.4</v>
      </c>
      <c r="D50" s="32">
        <v>32025109.6</v>
      </c>
      <c r="E50" s="32">
        <v>12291473.6</v>
      </c>
      <c r="F50" s="32">
        <v>11373182.42</v>
      </c>
      <c r="G50" s="32">
        <f t="shared" si="1"/>
        <v>19733636</v>
      </c>
    </row>
    <row r="51" spans="1:7" ht="12.75">
      <c r="A51" s="31" t="s">
        <v>140</v>
      </c>
      <c r="B51" s="32">
        <v>52021573</v>
      </c>
      <c r="C51" s="32">
        <v>43081498.56</v>
      </c>
      <c r="D51" s="32">
        <v>95103071.56</v>
      </c>
      <c r="E51" s="32">
        <v>59925860.18</v>
      </c>
      <c r="F51" s="32">
        <v>59142215.09</v>
      </c>
      <c r="G51" s="32">
        <f t="shared" si="1"/>
        <v>35177211.38</v>
      </c>
    </row>
    <row r="52" spans="1:7" ht="12.75">
      <c r="A52" s="31" t="s">
        <v>141</v>
      </c>
      <c r="B52" s="32">
        <v>93712195</v>
      </c>
      <c r="C52" s="32">
        <v>22396706.73</v>
      </c>
      <c r="D52" s="32">
        <v>116108901.73</v>
      </c>
      <c r="E52" s="32">
        <v>43154370.4</v>
      </c>
      <c r="F52" s="32">
        <v>39131518.7</v>
      </c>
      <c r="G52" s="32">
        <f t="shared" si="1"/>
        <v>72954531.33000001</v>
      </c>
    </row>
    <row r="53" spans="1:7" ht="12.75">
      <c r="A53" s="31" t="s">
        <v>142</v>
      </c>
      <c r="B53" s="32">
        <v>121139365</v>
      </c>
      <c r="C53" s="32">
        <v>51650525.88</v>
      </c>
      <c r="D53" s="32">
        <v>172789890.88</v>
      </c>
      <c r="E53" s="32">
        <v>38685618.45</v>
      </c>
      <c r="F53" s="32">
        <v>37433966.45</v>
      </c>
      <c r="G53" s="32">
        <f t="shared" si="1"/>
        <v>134104272.42999999</v>
      </c>
    </row>
    <row r="54" spans="1:7" ht="12.75">
      <c r="A54" s="31" t="s">
        <v>143</v>
      </c>
      <c r="B54" s="32">
        <v>573440782</v>
      </c>
      <c r="C54" s="32">
        <v>533759259.31</v>
      </c>
      <c r="D54" s="32">
        <v>1107200041.31</v>
      </c>
      <c r="E54" s="32">
        <v>426809215.16</v>
      </c>
      <c r="F54" s="32">
        <v>410661068.81</v>
      </c>
      <c r="G54" s="32">
        <f t="shared" si="1"/>
        <v>680390826.1499999</v>
      </c>
    </row>
    <row r="55" spans="1:7" ht="12.75">
      <c r="A55" s="31" t="s">
        <v>144</v>
      </c>
      <c r="B55" s="32">
        <v>59214828</v>
      </c>
      <c r="C55" s="32">
        <v>23584288.25</v>
      </c>
      <c r="D55" s="32">
        <v>82799116.25</v>
      </c>
      <c r="E55" s="32">
        <v>26542977.55</v>
      </c>
      <c r="F55" s="32">
        <v>25476683.36</v>
      </c>
      <c r="G55" s="32">
        <f t="shared" si="1"/>
        <v>56256138.7</v>
      </c>
    </row>
    <row r="56" spans="1:7" ht="12.75">
      <c r="A56" s="31" t="s">
        <v>145</v>
      </c>
      <c r="B56" s="32">
        <v>37106352</v>
      </c>
      <c r="C56" s="32">
        <v>-200000</v>
      </c>
      <c r="D56" s="32">
        <v>36906352</v>
      </c>
      <c r="E56" s="32">
        <v>16122539.02</v>
      </c>
      <c r="F56" s="32">
        <v>15454841.61</v>
      </c>
      <c r="G56" s="32">
        <f t="shared" si="1"/>
        <v>20783812.98</v>
      </c>
    </row>
    <row r="57" spans="1:7" ht="12.75">
      <c r="A57" s="31" t="s">
        <v>146</v>
      </c>
      <c r="B57" s="32">
        <v>0</v>
      </c>
      <c r="C57" s="32">
        <v>40018503.18</v>
      </c>
      <c r="D57" s="32">
        <v>40018503.18</v>
      </c>
      <c r="E57" s="32">
        <v>0</v>
      </c>
      <c r="F57" s="32">
        <v>0</v>
      </c>
      <c r="G57" s="32">
        <f t="shared" si="1"/>
        <v>40018503.18</v>
      </c>
    </row>
    <row r="58" spans="1:7" ht="12.75">
      <c r="A58" s="31" t="s">
        <v>147</v>
      </c>
      <c r="B58" s="32">
        <v>409398056</v>
      </c>
      <c r="C58" s="32">
        <v>-18039380.74</v>
      </c>
      <c r="D58" s="32">
        <v>391358675.26</v>
      </c>
      <c r="E58" s="32">
        <v>60229297.19</v>
      </c>
      <c r="F58" s="32">
        <v>58109334.04</v>
      </c>
      <c r="G58" s="32">
        <f t="shared" si="1"/>
        <v>331129378.07</v>
      </c>
    </row>
    <row r="59" spans="1:7" ht="12.75">
      <c r="A59" s="31" t="s">
        <v>148</v>
      </c>
      <c r="B59" s="32">
        <v>189370945</v>
      </c>
      <c r="C59" s="32">
        <v>-189370945</v>
      </c>
      <c r="D59" s="32">
        <v>0</v>
      </c>
      <c r="E59" s="32">
        <v>0</v>
      </c>
      <c r="F59" s="32">
        <v>0</v>
      </c>
      <c r="G59" s="32">
        <f t="shared" si="1"/>
        <v>0</v>
      </c>
    </row>
    <row r="60" spans="1:7" ht="12.75">
      <c r="A60" s="31" t="s">
        <v>149</v>
      </c>
      <c r="B60" s="32">
        <v>45169272</v>
      </c>
      <c r="C60" s="32">
        <v>14592539.98</v>
      </c>
      <c r="D60" s="32">
        <v>59761811.98</v>
      </c>
      <c r="E60" s="32">
        <v>22256524.01</v>
      </c>
      <c r="F60" s="32">
        <v>21875470.99</v>
      </c>
      <c r="G60" s="32">
        <f t="shared" si="1"/>
        <v>37505287.97</v>
      </c>
    </row>
    <row r="61" spans="1:7" ht="12.75">
      <c r="A61" s="31" t="s">
        <v>150</v>
      </c>
      <c r="B61" s="32">
        <v>13303087</v>
      </c>
      <c r="C61" s="32">
        <v>15417263.85</v>
      </c>
      <c r="D61" s="32">
        <v>28720350.85</v>
      </c>
      <c r="E61" s="32">
        <v>7396156.96</v>
      </c>
      <c r="F61" s="32">
        <v>7257967.86</v>
      </c>
      <c r="G61" s="32">
        <f t="shared" si="1"/>
        <v>21324193.89</v>
      </c>
    </row>
    <row r="62" spans="1:7" ht="12.75">
      <c r="A62" s="31" t="s">
        <v>151</v>
      </c>
      <c r="B62" s="32">
        <v>4133545</v>
      </c>
      <c r="C62" s="32">
        <v>2701124.15</v>
      </c>
      <c r="D62" s="32">
        <v>6834669.15</v>
      </c>
      <c r="E62" s="32">
        <v>2457000.99</v>
      </c>
      <c r="F62" s="32">
        <v>2378952.21</v>
      </c>
      <c r="G62" s="32">
        <f t="shared" si="1"/>
        <v>4377668.16</v>
      </c>
    </row>
    <row r="63" spans="1:7" ht="12.75">
      <c r="A63" s="31" t="s">
        <v>152</v>
      </c>
      <c r="B63" s="32">
        <v>9736218</v>
      </c>
      <c r="C63" s="32">
        <v>43955.72</v>
      </c>
      <c r="D63" s="32">
        <v>9780173.72</v>
      </c>
      <c r="E63" s="32">
        <v>4307444.17</v>
      </c>
      <c r="F63" s="32">
        <v>4128356</v>
      </c>
      <c r="G63" s="32">
        <f t="shared" si="1"/>
        <v>5472729.550000001</v>
      </c>
    </row>
    <row r="64" spans="1:7" ht="12.75">
      <c r="A64" s="31" t="s">
        <v>153</v>
      </c>
      <c r="B64" s="32">
        <v>2951481</v>
      </c>
      <c r="C64" s="32">
        <v>17484.09</v>
      </c>
      <c r="D64" s="32">
        <v>2968965.09</v>
      </c>
      <c r="E64" s="32">
        <v>1158455.95</v>
      </c>
      <c r="F64" s="32">
        <v>1111456.84</v>
      </c>
      <c r="G64" s="32">
        <f t="shared" si="1"/>
        <v>1810509.14</v>
      </c>
    </row>
    <row r="65" spans="1:7" ht="12.75">
      <c r="A65" s="31" t="s">
        <v>154</v>
      </c>
      <c r="B65" s="32">
        <v>25640224</v>
      </c>
      <c r="C65" s="32">
        <v>12737.2</v>
      </c>
      <c r="D65" s="32">
        <v>25652961.2</v>
      </c>
      <c r="E65" s="32">
        <v>16115123.69</v>
      </c>
      <c r="F65" s="32">
        <v>14207557.02</v>
      </c>
      <c r="G65" s="32">
        <f t="shared" si="1"/>
        <v>9537837.51</v>
      </c>
    </row>
    <row r="66" spans="1:7" ht="12.75">
      <c r="A66" s="31" t="s">
        <v>155</v>
      </c>
      <c r="B66" s="32">
        <v>50691968</v>
      </c>
      <c r="C66" s="32">
        <v>3097277</v>
      </c>
      <c r="D66" s="32">
        <v>53789245</v>
      </c>
      <c r="E66" s="32">
        <v>30403648</v>
      </c>
      <c r="F66" s="32">
        <v>26345984</v>
      </c>
      <c r="G66" s="32">
        <f t="shared" si="1"/>
        <v>23385597</v>
      </c>
    </row>
    <row r="67" spans="1:7" ht="12.75">
      <c r="A67" s="31" t="s">
        <v>156</v>
      </c>
      <c r="B67" s="32">
        <v>24255012</v>
      </c>
      <c r="C67" s="32">
        <v>10892410.52</v>
      </c>
      <c r="D67" s="32">
        <v>35147422.52</v>
      </c>
      <c r="E67" s="32">
        <v>20084728.42</v>
      </c>
      <c r="F67" s="32">
        <v>18555977.85</v>
      </c>
      <c r="G67" s="32">
        <f t="shared" si="1"/>
        <v>15062694.100000001</v>
      </c>
    </row>
    <row r="68" spans="1:7" ht="12.75">
      <c r="A68" s="31" t="s">
        <v>157</v>
      </c>
      <c r="B68" s="32">
        <v>108337944</v>
      </c>
      <c r="C68" s="32">
        <v>1613112.36</v>
      </c>
      <c r="D68" s="32">
        <v>109951056.36</v>
      </c>
      <c r="E68" s="32">
        <v>64770226.36</v>
      </c>
      <c r="F68" s="32">
        <v>55742064.36</v>
      </c>
      <c r="G68" s="32">
        <f t="shared" si="1"/>
        <v>45180830</v>
      </c>
    </row>
    <row r="69" spans="1:7" ht="12.75">
      <c r="A69" s="31" t="s">
        <v>158</v>
      </c>
      <c r="B69" s="32">
        <v>13589280</v>
      </c>
      <c r="C69" s="32">
        <v>25799007.87</v>
      </c>
      <c r="D69" s="32">
        <v>39388287.87</v>
      </c>
      <c r="E69" s="32">
        <v>13726086.02</v>
      </c>
      <c r="F69" s="32">
        <v>12593646.19</v>
      </c>
      <c r="G69" s="32">
        <f t="shared" si="1"/>
        <v>25662201.849999998</v>
      </c>
    </row>
    <row r="70" spans="1:7" ht="12.75">
      <c r="A70" s="31" t="s">
        <v>159</v>
      </c>
      <c r="B70" s="32">
        <v>54802608</v>
      </c>
      <c r="C70" s="32">
        <v>534951.5</v>
      </c>
      <c r="D70" s="32">
        <v>55337559.5</v>
      </c>
      <c r="E70" s="32">
        <v>31968188</v>
      </c>
      <c r="F70" s="32">
        <v>27401304</v>
      </c>
      <c r="G70" s="32">
        <f t="shared" si="1"/>
        <v>23369371.5</v>
      </c>
    </row>
    <row r="71" spans="1:7" ht="12.75">
      <c r="A71" s="31" t="s">
        <v>160</v>
      </c>
      <c r="B71" s="32">
        <v>55266672</v>
      </c>
      <c r="C71" s="32">
        <v>3000000</v>
      </c>
      <c r="D71" s="32">
        <v>58266672</v>
      </c>
      <c r="E71" s="32">
        <v>36488892</v>
      </c>
      <c r="F71" s="32">
        <v>32133336</v>
      </c>
      <c r="G71" s="32">
        <f aca="true" t="shared" si="2" ref="G71:G80">D71-E71</f>
        <v>21777780</v>
      </c>
    </row>
    <row r="72" spans="1:7" ht="12.75">
      <c r="A72" s="31" t="s">
        <v>161</v>
      </c>
      <c r="B72" s="32">
        <v>9554700</v>
      </c>
      <c r="C72" s="32">
        <v>0</v>
      </c>
      <c r="D72" s="32">
        <v>9554700</v>
      </c>
      <c r="E72" s="32">
        <v>6823576.36</v>
      </c>
      <c r="F72" s="32">
        <v>6277351.02</v>
      </c>
      <c r="G72" s="32">
        <f t="shared" si="2"/>
        <v>2731123.6399999997</v>
      </c>
    </row>
    <row r="73" spans="1:7" ht="12.75">
      <c r="A73" s="31" t="s">
        <v>162</v>
      </c>
      <c r="B73" s="32">
        <v>12894504</v>
      </c>
      <c r="C73" s="32">
        <v>946344.54</v>
      </c>
      <c r="D73" s="32">
        <v>13840848.54</v>
      </c>
      <c r="E73" s="32">
        <v>7957982.66</v>
      </c>
      <c r="F73" s="32">
        <v>6883440.66</v>
      </c>
      <c r="G73" s="32">
        <f t="shared" si="2"/>
        <v>5882865.879999999</v>
      </c>
    </row>
    <row r="74" spans="1:7" ht="12.75">
      <c r="A74" s="31" t="s">
        <v>163</v>
      </c>
      <c r="B74" s="32">
        <v>3728316</v>
      </c>
      <c r="C74" s="32">
        <v>0</v>
      </c>
      <c r="D74" s="32">
        <v>3728316</v>
      </c>
      <c r="E74" s="32">
        <v>2174851</v>
      </c>
      <c r="F74" s="32">
        <v>1864158</v>
      </c>
      <c r="G74" s="32">
        <f t="shared" si="2"/>
        <v>1553465</v>
      </c>
    </row>
    <row r="75" spans="1:7" ht="12.75">
      <c r="A75" s="31" t="s">
        <v>164</v>
      </c>
      <c r="B75" s="32">
        <v>12151879</v>
      </c>
      <c r="C75" s="32">
        <v>15517864.99</v>
      </c>
      <c r="D75" s="32">
        <v>27669743.99</v>
      </c>
      <c r="E75" s="32">
        <v>11089024.51</v>
      </c>
      <c r="F75" s="32">
        <v>10259064.99</v>
      </c>
      <c r="G75" s="32">
        <f t="shared" si="2"/>
        <v>16580719.479999999</v>
      </c>
    </row>
    <row r="76" spans="1:7" ht="12.75">
      <c r="A76" s="31" t="s">
        <v>165</v>
      </c>
      <c r="B76" s="32">
        <v>17382380</v>
      </c>
      <c r="C76" s="32">
        <v>1410000</v>
      </c>
      <c r="D76" s="32">
        <v>18792380</v>
      </c>
      <c r="E76" s="32">
        <v>10973056.2</v>
      </c>
      <c r="F76" s="32">
        <v>9691190.96</v>
      </c>
      <c r="G76" s="32">
        <f t="shared" si="2"/>
        <v>7819323.800000001</v>
      </c>
    </row>
    <row r="77" spans="1:7" ht="12.75">
      <c r="A77" s="31" t="s">
        <v>166</v>
      </c>
      <c r="B77" s="32">
        <v>5194932</v>
      </c>
      <c r="C77" s="32">
        <v>2039373</v>
      </c>
      <c r="D77" s="32">
        <v>7234305</v>
      </c>
      <c r="E77" s="32">
        <v>4230378.36</v>
      </c>
      <c r="F77" s="32">
        <v>3797467.02</v>
      </c>
      <c r="G77" s="32">
        <f t="shared" si="2"/>
        <v>3003926.6399999997</v>
      </c>
    </row>
    <row r="78" spans="1:7" ht="12.75">
      <c r="A78" s="33" t="s">
        <v>167</v>
      </c>
      <c r="B78" s="34">
        <v>3211500</v>
      </c>
      <c r="C78" s="34">
        <v>0</v>
      </c>
      <c r="D78" s="34">
        <v>3211500</v>
      </c>
      <c r="E78" s="34">
        <v>1873373.04</v>
      </c>
      <c r="F78" s="34">
        <v>1605748.32</v>
      </c>
      <c r="G78" s="34">
        <f t="shared" si="2"/>
        <v>1338126.96</v>
      </c>
    </row>
    <row r="79" spans="1:7" ht="12.75">
      <c r="A79" s="31" t="s">
        <v>168</v>
      </c>
      <c r="B79" s="32">
        <v>16369368</v>
      </c>
      <c r="C79" s="32">
        <v>8000000</v>
      </c>
      <c r="D79" s="32">
        <v>24369368</v>
      </c>
      <c r="E79" s="32">
        <v>18048795.14</v>
      </c>
      <c r="F79" s="32">
        <v>16792441.45</v>
      </c>
      <c r="G79" s="32">
        <f t="shared" si="2"/>
        <v>6320572.859999999</v>
      </c>
    </row>
    <row r="80" spans="1:7" ht="12.75">
      <c r="A80" s="31" t="s">
        <v>169</v>
      </c>
      <c r="B80" s="32">
        <v>10500000</v>
      </c>
      <c r="C80" s="32">
        <v>2439500.32</v>
      </c>
      <c r="D80" s="32">
        <v>12939500.32</v>
      </c>
      <c r="E80" s="32">
        <v>10989037.06</v>
      </c>
      <c r="F80" s="32">
        <v>10063575.61</v>
      </c>
      <c r="G80" s="32">
        <f t="shared" si="2"/>
        <v>1950463.2599999998</v>
      </c>
    </row>
    <row r="81" spans="1:7" ht="12.75">
      <c r="A81" s="31"/>
      <c r="B81" s="18"/>
      <c r="C81" s="18"/>
      <c r="D81" s="18"/>
      <c r="E81" s="18"/>
      <c r="F81" s="18"/>
      <c r="G81" s="18"/>
    </row>
    <row r="82" spans="1:7" ht="12.75">
      <c r="A82" s="35" t="s">
        <v>170</v>
      </c>
      <c r="B82" s="18"/>
      <c r="C82" s="18"/>
      <c r="D82" s="18"/>
      <c r="E82" s="18"/>
      <c r="F82" s="18"/>
      <c r="G82" s="18"/>
    </row>
    <row r="83" spans="1:7" ht="12.75">
      <c r="A83" s="31" t="s">
        <v>171</v>
      </c>
      <c r="B83" s="36">
        <f>SUM(B84:B108)</f>
        <v>975152117</v>
      </c>
      <c r="C83" s="36">
        <f aca="true" t="shared" si="3" ref="C83:G83">SUM(C84:C108)</f>
        <v>1166769020.5399997</v>
      </c>
      <c r="D83" s="36">
        <f t="shared" si="3"/>
        <v>2141921137.5400004</v>
      </c>
      <c r="E83" s="36">
        <f t="shared" si="3"/>
        <v>700766818.2499999</v>
      </c>
      <c r="F83" s="36">
        <f t="shared" si="3"/>
        <v>667518898.8799999</v>
      </c>
      <c r="G83" s="36">
        <f t="shared" si="3"/>
        <v>1441154319.2900002</v>
      </c>
    </row>
    <row r="84" spans="1:7" ht="12.75">
      <c r="A84" s="31" t="s">
        <v>120</v>
      </c>
      <c r="B84" s="32">
        <v>0</v>
      </c>
      <c r="C84" s="32">
        <v>67068747</v>
      </c>
      <c r="D84" s="32">
        <v>67068747</v>
      </c>
      <c r="E84" s="32">
        <v>4846000</v>
      </c>
      <c r="F84" s="32">
        <v>4846000</v>
      </c>
      <c r="G84" s="32">
        <f>D84-E84</f>
        <v>62222747</v>
      </c>
    </row>
    <row r="85" spans="1:7" ht="12.75">
      <c r="A85" s="31" t="s">
        <v>121</v>
      </c>
      <c r="B85" s="32">
        <v>350000004</v>
      </c>
      <c r="C85" s="32">
        <v>-131742.07</v>
      </c>
      <c r="D85" s="32">
        <v>349868261.93</v>
      </c>
      <c r="E85" s="32">
        <v>218628233.63</v>
      </c>
      <c r="F85" s="32">
        <v>206603379.47</v>
      </c>
      <c r="G85" s="32">
        <f aca="true" t="shared" si="4" ref="G85:G108">D85-E85</f>
        <v>131240028.30000001</v>
      </c>
    </row>
    <row r="86" spans="1:7" ht="12.75">
      <c r="A86" s="31" t="s">
        <v>127</v>
      </c>
      <c r="B86" s="32">
        <v>0</v>
      </c>
      <c r="C86" s="32">
        <v>500000</v>
      </c>
      <c r="D86" s="32">
        <v>500000</v>
      </c>
      <c r="E86" s="32">
        <v>0</v>
      </c>
      <c r="F86" s="32">
        <v>0</v>
      </c>
      <c r="G86" s="32">
        <f t="shared" si="4"/>
        <v>500000</v>
      </c>
    </row>
    <row r="87" spans="1:7" ht="12.75">
      <c r="A87" s="31" t="s">
        <v>131</v>
      </c>
      <c r="B87" s="32">
        <v>4536679</v>
      </c>
      <c r="C87" s="32">
        <v>4324829.35</v>
      </c>
      <c r="D87" s="32">
        <v>8861508.35</v>
      </c>
      <c r="E87" s="32">
        <v>4204829.35</v>
      </c>
      <c r="F87" s="32">
        <v>4204829.35</v>
      </c>
      <c r="G87" s="32">
        <f t="shared" si="4"/>
        <v>4656679</v>
      </c>
    </row>
    <row r="88" spans="1:7" ht="12.75">
      <c r="A88" s="31" t="s">
        <v>132</v>
      </c>
      <c r="B88" s="32">
        <v>40594806</v>
      </c>
      <c r="C88" s="32">
        <v>137505074.91</v>
      </c>
      <c r="D88" s="32">
        <v>178099880.91</v>
      </c>
      <c r="E88" s="32">
        <v>45810785.44</v>
      </c>
      <c r="F88" s="32">
        <v>40510523.78</v>
      </c>
      <c r="G88" s="32">
        <f t="shared" si="4"/>
        <v>132289095.47</v>
      </c>
    </row>
    <row r="89" spans="1:7" ht="12.75">
      <c r="A89" s="31" t="s">
        <v>134</v>
      </c>
      <c r="B89" s="32">
        <v>104320453</v>
      </c>
      <c r="C89" s="32">
        <v>102928615.38</v>
      </c>
      <c r="D89" s="32">
        <v>207249068.38</v>
      </c>
      <c r="E89" s="32">
        <v>26318713.6</v>
      </c>
      <c r="F89" s="32">
        <v>26318713.6</v>
      </c>
      <c r="G89" s="32">
        <f t="shared" si="4"/>
        <v>180930354.78</v>
      </c>
    </row>
    <row r="90" spans="1:7" ht="12.75">
      <c r="A90" s="31" t="s">
        <v>136</v>
      </c>
      <c r="B90" s="32">
        <v>0</v>
      </c>
      <c r="C90" s="32">
        <v>7259136.57</v>
      </c>
      <c r="D90" s="32">
        <v>7259136.57</v>
      </c>
      <c r="E90" s="32">
        <v>0</v>
      </c>
      <c r="F90" s="32">
        <v>0</v>
      </c>
      <c r="G90" s="32">
        <f t="shared" si="4"/>
        <v>7259136.57</v>
      </c>
    </row>
    <row r="91" spans="1:7" ht="12.75">
      <c r="A91" s="31" t="s">
        <v>137</v>
      </c>
      <c r="B91" s="32">
        <v>0</v>
      </c>
      <c r="C91" s="32">
        <v>1650000.03</v>
      </c>
      <c r="D91" s="32">
        <v>1650000.03</v>
      </c>
      <c r="E91" s="32">
        <v>1307589.36</v>
      </c>
      <c r="F91" s="32">
        <v>1307589.36</v>
      </c>
      <c r="G91" s="32">
        <f t="shared" si="4"/>
        <v>342410.6699999999</v>
      </c>
    </row>
    <row r="92" spans="1:7" ht="12.75">
      <c r="A92" s="31" t="s">
        <v>140</v>
      </c>
      <c r="B92" s="32">
        <v>20415057</v>
      </c>
      <c r="C92" s="32">
        <v>18879660.59</v>
      </c>
      <c r="D92" s="32">
        <v>39294717.59</v>
      </c>
      <c r="E92" s="32">
        <v>607170.76</v>
      </c>
      <c r="F92" s="32">
        <v>607170.76</v>
      </c>
      <c r="G92" s="32">
        <f t="shared" si="4"/>
        <v>38687546.830000006</v>
      </c>
    </row>
    <row r="93" spans="1:7" ht="12.75">
      <c r="A93" s="31" t="s">
        <v>141</v>
      </c>
      <c r="B93" s="32">
        <v>18000000</v>
      </c>
      <c r="C93" s="32">
        <v>29326083.69</v>
      </c>
      <c r="D93" s="32">
        <v>47326083.69</v>
      </c>
      <c r="E93" s="32">
        <v>18595045.87</v>
      </c>
      <c r="F93" s="32">
        <v>16831430.12</v>
      </c>
      <c r="G93" s="32">
        <f t="shared" si="4"/>
        <v>28731037.819999997</v>
      </c>
    </row>
    <row r="94" spans="1:7" ht="12.75">
      <c r="A94" s="31" t="s">
        <v>142</v>
      </c>
      <c r="B94" s="32">
        <v>0</v>
      </c>
      <c r="C94" s="32">
        <v>40345685.55</v>
      </c>
      <c r="D94" s="32">
        <v>40345685.55</v>
      </c>
      <c r="E94" s="32">
        <v>19349910.95</v>
      </c>
      <c r="F94" s="32">
        <v>19349910.95</v>
      </c>
      <c r="G94" s="32">
        <f t="shared" si="4"/>
        <v>20995774.599999998</v>
      </c>
    </row>
    <row r="95" spans="1:7" ht="12.75">
      <c r="A95" s="31" t="s">
        <v>143</v>
      </c>
      <c r="B95" s="32">
        <v>36805019</v>
      </c>
      <c r="C95" s="32">
        <v>315234053.63</v>
      </c>
      <c r="D95" s="32">
        <v>352039072.63</v>
      </c>
      <c r="E95" s="32">
        <v>11899659</v>
      </c>
      <c r="F95" s="32">
        <v>10432252.01</v>
      </c>
      <c r="G95" s="32">
        <f t="shared" si="4"/>
        <v>340139413.63</v>
      </c>
    </row>
    <row r="96" spans="1:7" ht="12.75">
      <c r="A96" s="31" t="s">
        <v>144</v>
      </c>
      <c r="B96" s="32">
        <v>0</v>
      </c>
      <c r="C96" s="32">
        <v>5000000</v>
      </c>
      <c r="D96" s="32">
        <v>5000000</v>
      </c>
      <c r="E96" s="32">
        <v>414040.04</v>
      </c>
      <c r="F96" s="32">
        <v>0</v>
      </c>
      <c r="G96" s="32">
        <f t="shared" si="4"/>
        <v>4585959.96</v>
      </c>
    </row>
    <row r="97" spans="1:7" ht="12.75">
      <c r="A97" s="31" t="s">
        <v>146</v>
      </c>
      <c r="B97" s="32">
        <v>76500000</v>
      </c>
      <c r="C97" s="32">
        <v>-76499999.96</v>
      </c>
      <c r="D97" s="32">
        <v>0.04</v>
      </c>
      <c r="E97" s="32">
        <v>0</v>
      </c>
      <c r="F97" s="32">
        <v>0</v>
      </c>
      <c r="G97" s="32">
        <f t="shared" si="4"/>
        <v>0.04</v>
      </c>
    </row>
    <row r="98" spans="1:7" ht="12.75">
      <c r="A98" s="31" t="s">
        <v>147</v>
      </c>
      <c r="B98" s="32">
        <v>0</v>
      </c>
      <c r="C98" s="32">
        <v>29245.95</v>
      </c>
      <c r="D98" s="32">
        <v>29245.95</v>
      </c>
      <c r="E98" s="32">
        <v>25159.05</v>
      </c>
      <c r="F98" s="32">
        <v>25159.05</v>
      </c>
      <c r="G98" s="32">
        <f t="shared" si="4"/>
        <v>4086.9000000000015</v>
      </c>
    </row>
    <row r="99" spans="1:7" ht="12.75">
      <c r="A99" s="31" t="s">
        <v>148</v>
      </c>
      <c r="B99" s="32">
        <v>0</v>
      </c>
      <c r="C99" s="32">
        <v>189370945</v>
      </c>
      <c r="D99" s="32">
        <v>189370945</v>
      </c>
      <c r="E99" s="32">
        <v>95216630.02</v>
      </c>
      <c r="F99" s="32">
        <v>95216630.02</v>
      </c>
      <c r="G99" s="32">
        <f t="shared" si="4"/>
        <v>94154314.98</v>
      </c>
    </row>
    <row r="100" spans="1:7" ht="12.75">
      <c r="A100" s="31" t="s">
        <v>149</v>
      </c>
      <c r="B100" s="32">
        <v>0</v>
      </c>
      <c r="C100" s="32">
        <v>2127880.65</v>
      </c>
      <c r="D100" s="32">
        <v>2127880.65</v>
      </c>
      <c r="E100" s="32">
        <v>0</v>
      </c>
      <c r="F100" s="32">
        <v>0</v>
      </c>
      <c r="G100" s="32">
        <f t="shared" si="4"/>
        <v>2127880.65</v>
      </c>
    </row>
    <row r="101" spans="1:7" ht="12.75">
      <c r="A101" s="31" t="s">
        <v>155</v>
      </c>
      <c r="B101" s="32">
        <v>5000000</v>
      </c>
      <c r="C101" s="32">
        <v>6500000</v>
      </c>
      <c r="D101" s="32">
        <v>11500000</v>
      </c>
      <c r="E101" s="32">
        <v>4500000</v>
      </c>
      <c r="F101" s="32">
        <v>4500000</v>
      </c>
      <c r="G101" s="32">
        <f t="shared" si="4"/>
        <v>7000000</v>
      </c>
    </row>
    <row r="102" spans="1:7" ht="12.75">
      <c r="A102" s="31" t="s">
        <v>156</v>
      </c>
      <c r="B102" s="32">
        <v>0</v>
      </c>
      <c r="C102" s="32">
        <v>26531943.62</v>
      </c>
      <c r="D102" s="32">
        <v>26531943.62</v>
      </c>
      <c r="E102" s="32">
        <v>4069601.89</v>
      </c>
      <c r="F102" s="32">
        <v>3630113.82</v>
      </c>
      <c r="G102" s="32">
        <f t="shared" si="4"/>
        <v>22462341.73</v>
      </c>
    </row>
    <row r="103" spans="1:7" ht="12.75">
      <c r="A103" s="31" t="s">
        <v>157</v>
      </c>
      <c r="B103" s="32">
        <v>2000000</v>
      </c>
      <c r="C103" s="32">
        <v>0</v>
      </c>
      <c r="D103" s="32">
        <v>2000000</v>
      </c>
      <c r="E103" s="32">
        <v>0</v>
      </c>
      <c r="F103" s="32">
        <v>0</v>
      </c>
      <c r="G103" s="32">
        <f t="shared" si="4"/>
        <v>2000000</v>
      </c>
    </row>
    <row r="104" spans="1:7" ht="12.75">
      <c r="A104" s="31" t="s">
        <v>159</v>
      </c>
      <c r="B104" s="32">
        <v>37000000</v>
      </c>
      <c r="C104" s="32">
        <v>16263095.89</v>
      </c>
      <c r="D104" s="32">
        <v>53263095.89</v>
      </c>
      <c r="E104" s="32">
        <v>1669528.15</v>
      </c>
      <c r="F104" s="32">
        <v>1669528.15</v>
      </c>
      <c r="G104" s="32">
        <f t="shared" si="4"/>
        <v>51593567.74</v>
      </c>
    </row>
    <row r="105" spans="1:7" ht="12.75">
      <c r="A105" s="31" t="s">
        <v>160</v>
      </c>
      <c r="B105" s="32">
        <v>0</v>
      </c>
      <c r="C105" s="32">
        <v>1313.67</v>
      </c>
      <c r="D105" s="32">
        <v>1313.67</v>
      </c>
      <c r="E105" s="32">
        <v>0</v>
      </c>
      <c r="F105" s="32">
        <v>0</v>
      </c>
      <c r="G105" s="32">
        <f t="shared" si="4"/>
        <v>1313.67</v>
      </c>
    </row>
    <row r="106" spans="1:7" ht="12.75">
      <c r="A106" s="31" t="s">
        <v>162</v>
      </c>
      <c r="B106" s="32">
        <v>0</v>
      </c>
      <c r="C106" s="32">
        <v>987541.13</v>
      </c>
      <c r="D106" s="32">
        <v>987541.13</v>
      </c>
      <c r="E106" s="32">
        <v>903750</v>
      </c>
      <c r="F106" s="32">
        <v>903750</v>
      </c>
      <c r="G106" s="32">
        <f t="shared" si="4"/>
        <v>83791.13</v>
      </c>
    </row>
    <row r="107" spans="1:7" ht="12.75">
      <c r="A107" s="31" t="s">
        <v>164</v>
      </c>
      <c r="B107" s="32">
        <v>20415057</v>
      </c>
      <c r="C107" s="32">
        <v>271566909.96</v>
      </c>
      <c r="D107" s="32">
        <v>291981966.96</v>
      </c>
      <c r="E107" s="32">
        <v>118779232.61</v>
      </c>
      <c r="F107" s="32">
        <v>115779932.76</v>
      </c>
      <c r="G107" s="32">
        <f t="shared" si="4"/>
        <v>173202734.34999996</v>
      </c>
    </row>
    <row r="108" spans="1:7" ht="12.75">
      <c r="A108" s="31" t="s">
        <v>168</v>
      </c>
      <c r="B108" s="32">
        <v>259565042</v>
      </c>
      <c r="C108" s="32">
        <v>0</v>
      </c>
      <c r="D108" s="32">
        <v>259565042</v>
      </c>
      <c r="E108" s="32">
        <v>123620938.53</v>
      </c>
      <c r="F108" s="32">
        <v>114781985.68</v>
      </c>
      <c r="G108" s="32">
        <f t="shared" si="4"/>
        <v>135944103.47</v>
      </c>
    </row>
    <row r="109" spans="1:7" ht="12.75">
      <c r="A109" s="37"/>
      <c r="B109" s="18"/>
      <c r="C109" s="18"/>
      <c r="D109" s="18"/>
      <c r="E109" s="18"/>
      <c r="F109" s="18"/>
      <c r="G109" s="18"/>
    </row>
    <row r="110" spans="1:7" ht="12.75">
      <c r="A110" s="30" t="s">
        <v>83</v>
      </c>
      <c r="B110" s="15">
        <f aca="true" t="shared" si="5" ref="B110:G110">B5+B83</f>
        <v>5040583255</v>
      </c>
      <c r="C110" s="15">
        <f t="shared" si="5"/>
        <v>2225586177.65</v>
      </c>
      <c r="D110" s="15">
        <f t="shared" si="5"/>
        <v>7266169432.65</v>
      </c>
      <c r="E110" s="15">
        <f t="shared" si="5"/>
        <v>2567210416.1699996</v>
      </c>
      <c r="F110" s="15">
        <f t="shared" si="5"/>
        <v>2440253473.9099994</v>
      </c>
      <c r="G110" s="15">
        <f t="shared" si="5"/>
        <v>4698959016.48</v>
      </c>
    </row>
    <row r="111" spans="1:7" ht="12.75">
      <c r="A111" s="38"/>
      <c r="B111" s="20"/>
      <c r="C111" s="20"/>
      <c r="D111" s="20"/>
      <c r="E111" s="20"/>
      <c r="F111" s="20"/>
      <c r="G111" s="20"/>
    </row>
    <row r="120" spans="1:5" ht="12.75">
      <c r="A120" s="22"/>
      <c r="C120" s="22"/>
      <c r="D120" s="22"/>
      <c r="E120" s="22"/>
    </row>
    <row r="121" spans="1:5" ht="12.75">
      <c r="A121" s="23" t="s">
        <v>84</v>
      </c>
      <c r="C121" s="24" t="s">
        <v>85</v>
      </c>
      <c r="D121" s="24"/>
      <c r="E121" s="24"/>
    </row>
    <row r="122" spans="1:5" ht="12.75">
      <c r="A122" s="25" t="s">
        <v>86</v>
      </c>
      <c r="C122" s="24" t="s">
        <v>87</v>
      </c>
      <c r="D122" s="24"/>
      <c r="E122" s="24"/>
    </row>
  </sheetData>
  <mergeCells count="4">
    <mergeCell ref="A1:G1"/>
    <mergeCell ref="B2:F2"/>
    <mergeCell ref="C121:E121"/>
    <mergeCell ref="C122:E122"/>
  </mergeCells>
  <dataValidations count="1">
    <dataValidation type="decimal" allowBlank="1" showInputMessage="1" showErrorMessage="1" sqref="B6:G80 B83:G108">
      <formula1>-17976931348623100000000000000000000000000000000000000000000000000000000000000000000000000000000000000</formula1>
      <formula2>1.79769313486231E+100</formula2>
    </dataValidation>
  </dataValidations>
  <printOptions/>
  <pageMargins left="0.43" right="0.24" top="0.41" bottom="0.7480314960629921" header="0.22" footer="0.31496062992125984"/>
  <pageSetup fitToHeight="2" fitToWidth="1"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4"/>
  <sheetViews>
    <sheetView workbookViewId="0" topLeftCell="A25">
      <selection activeCell="I18" sqref="I18"/>
    </sheetView>
  </sheetViews>
  <sheetFormatPr defaultColWidth="12" defaultRowHeight="12.75"/>
  <cols>
    <col min="1" max="1" width="65.83203125" style="4" customWidth="1"/>
    <col min="2" max="2" width="14.33203125" style="4" bestFit="1" customWidth="1"/>
    <col min="3" max="3" width="14.66015625" style="4" bestFit="1" customWidth="1"/>
    <col min="4" max="4" width="14.33203125" style="4" bestFit="1" customWidth="1"/>
    <col min="5" max="5" width="14.16015625" style="4" bestFit="1" customWidth="1"/>
    <col min="6" max="6" width="14" style="4" bestFit="1" customWidth="1"/>
    <col min="7" max="7" width="15.83203125" style="4" bestFit="1" customWidth="1"/>
    <col min="8" max="16384" width="12" style="4" customWidth="1"/>
  </cols>
  <sheetData>
    <row r="1" spans="1:7" ht="45.9" customHeight="1">
      <c r="A1" s="1" t="s">
        <v>172</v>
      </c>
      <c r="B1" s="39"/>
      <c r="C1" s="39"/>
      <c r="D1" s="39"/>
      <c r="E1" s="39"/>
      <c r="F1" s="39"/>
      <c r="G1" s="40"/>
    </row>
    <row r="2" spans="1:7" ht="12" customHeight="1">
      <c r="A2" s="5"/>
      <c r="B2" s="26" t="s">
        <v>0</v>
      </c>
      <c r="C2" s="26"/>
      <c r="D2" s="26"/>
      <c r="E2" s="26"/>
      <c r="F2" s="26"/>
      <c r="G2" s="8"/>
    </row>
    <row r="3" spans="1:7" ht="20.4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91</v>
      </c>
      <c r="G3" s="27" t="s">
        <v>7</v>
      </c>
    </row>
    <row r="4" spans="1:7" ht="5.1" customHeight="1">
      <c r="A4" s="41"/>
      <c r="B4" s="29"/>
      <c r="C4" s="29"/>
      <c r="D4" s="29"/>
      <c r="E4" s="29"/>
      <c r="F4" s="29"/>
      <c r="G4" s="29"/>
    </row>
    <row r="5" spans="1:7" ht="12.75">
      <c r="A5" s="42" t="s">
        <v>173</v>
      </c>
      <c r="B5" s="36">
        <f>SUM(B6,B15,B23,B33)</f>
        <v>4065431140</v>
      </c>
      <c r="C5" s="36">
        <f aca="true" t="shared" si="0" ref="C5:G5">SUM(C6,C15,C23,C33)</f>
        <v>1058817165.1100001</v>
      </c>
      <c r="D5" s="36">
        <f t="shared" si="0"/>
        <v>5124248305.11</v>
      </c>
      <c r="E5" s="36">
        <f t="shared" si="0"/>
        <v>1866443597.9199996</v>
      </c>
      <c r="F5" s="36">
        <f t="shared" si="0"/>
        <v>1772734575.03</v>
      </c>
      <c r="G5" s="36">
        <f t="shared" si="0"/>
        <v>3257804707.1899996</v>
      </c>
    </row>
    <row r="6" spans="1:7" ht="12.75">
      <c r="A6" s="43" t="s">
        <v>174</v>
      </c>
      <c r="B6" s="44">
        <f>SUM(B7:B14)</f>
        <v>1846713905</v>
      </c>
      <c r="C6" s="44">
        <f aca="true" t="shared" si="1" ref="C6:F6">SUM(C7:C14)</f>
        <v>188269476.64</v>
      </c>
      <c r="D6" s="44">
        <f t="shared" si="1"/>
        <v>2034983381.6399999</v>
      </c>
      <c r="E6" s="44">
        <f t="shared" si="1"/>
        <v>662471203.0699999</v>
      </c>
      <c r="F6" s="44">
        <f t="shared" si="1"/>
        <v>634212848.1</v>
      </c>
      <c r="G6" s="44">
        <f>SUM(G7:G14)</f>
        <v>1372512178.57</v>
      </c>
    </row>
    <row r="7" spans="1:7" ht="12.75">
      <c r="A7" s="45" t="s">
        <v>175</v>
      </c>
      <c r="B7" s="44">
        <v>37701607</v>
      </c>
      <c r="C7" s="44">
        <v>-1258994.3</v>
      </c>
      <c r="D7" s="44">
        <v>36442612.7</v>
      </c>
      <c r="E7" s="44">
        <v>13668235.04</v>
      </c>
      <c r="F7" s="44">
        <v>13104026.81</v>
      </c>
      <c r="G7" s="44">
        <f>D7-E7</f>
        <v>22774377.660000004</v>
      </c>
    </row>
    <row r="8" spans="1:7" ht="12.75">
      <c r="A8" s="45" t="s">
        <v>176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f aca="true" t="shared" si="2" ref="G8:G14">D8-E8</f>
        <v>0</v>
      </c>
    </row>
    <row r="9" spans="1:7" ht="12.75">
      <c r="A9" s="45" t="s">
        <v>177</v>
      </c>
      <c r="B9" s="44">
        <v>204843633</v>
      </c>
      <c r="C9" s="44">
        <v>15320562.83</v>
      </c>
      <c r="D9" s="44">
        <v>220164195.83</v>
      </c>
      <c r="E9" s="44">
        <v>85097024.26</v>
      </c>
      <c r="F9" s="44">
        <v>80704133.8</v>
      </c>
      <c r="G9" s="44">
        <f t="shared" si="2"/>
        <v>135067171.57</v>
      </c>
    </row>
    <row r="10" spans="1:7" ht="12.75">
      <c r="A10" s="45" t="s">
        <v>178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f t="shared" si="2"/>
        <v>0</v>
      </c>
    </row>
    <row r="11" spans="1:7" ht="12.75">
      <c r="A11" s="45" t="s">
        <v>179</v>
      </c>
      <c r="B11" s="44">
        <v>555480650</v>
      </c>
      <c r="C11" s="44">
        <v>-10827101.73</v>
      </c>
      <c r="D11" s="44">
        <v>544653548.27</v>
      </c>
      <c r="E11" s="44">
        <v>120679112.33</v>
      </c>
      <c r="F11" s="44">
        <v>116432548.23</v>
      </c>
      <c r="G11" s="44">
        <f t="shared" si="2"/>
        <v>423974435.94</v>
      </c>
    </row>
    <row r="12" spans="1:7" ht="12.75">
      <c r="A12" s="45" t="s">
        <v>180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f t="shared" si="2"/>
        <v>0</v>
      </c>
    </row>
    <row r="13" spans="1:7" ht="12.75">
      <c r="A13" s="45" t="s">
        <v>181</v>
      </c>
      <c r="B13" s="44">
        <v>798928579</v>
      </c>
      <c r="C13" s="44">
        <v>118729021.18</v>
      </c>
      <c r="D13" s="44">
        <v>917657600.1800001</v>
      </c>
      <c r="E13" s="44">
        <v>312863100.12</v>
      </c>
      <c r="F13" s="44">
        <v>297507919.28</v>
      </c>
      <c r="G13" s="44">
        <f t="shared" si="2"/>
        <v>604794500.0600001</v>
      </c>
    </row>
    <row r="14" spans="1:7" ht="12.75">
      <c r="A14" s="45" t="s">
        <v>182</v>
      </c>
      <c r="B14" s="44">
        <v>249759436</v>
      </c>
      <c r="C14" s="44">
        <v>66305988.66</v>
      </c>
      <c r="D14" s="44">
        <v>316065424.65999997</v>
      </c>
      <c r="E14" s="44">
        <v>130163731.32</v>
      </c>
      <c r="F14" s="44">
        <v>126464219.98</v>
      </c>
      <c r="G14" s="44">
        <f t="shared" si="2"/>
        <v>185901693.33999997</v>
      </c>
    </row>
    <row r="15" spans="1:7" ht="12.75">
      <c r="A15" s="43" t="s">
        <v>183</v>
      </c>
      <c r="B15" s="44">
        <f>SUM(B16:B22)</f>
        <v>1127137097</v>
      </c>
      <c r="C15" s="44">
        <f aca="true" t="shared" si="3" ref="C15:F15">SUM(C16:C22)</f>
        <v>834396225.98</v>
      </c>
      <c r="D15" s="44">
        <f t="shared" si="3"/>
        <v>1961533322.9799998</v>
      </c>
      <c r="E15" s="44">
        <f t="shared" si="3"/>
        <v>804392882.5199999</v>
      </c>
      <c r="F15" s="44">
        <f t="shared" si="3"/>
        <v>752696620.3999999</v>
      </c>
      <c r="G15" s="44">
        <f>SUM(G16:G22)</f>
        <v>1157140440.4599998</v>
      </c>
    </row>
    <row r="16" spans="1:7" ht="12.75">
      <c r="A16" s="45" t="s">
        <v>184</v>
      </c>
      <c r="B16" s="44">
        <v>147187915</v>
      </c>
      <c r="C16" s="44">
        <v>32703138.03</v>
      </c>
      <c r="D16" s="44">
        <v>179891053.03</v>
      </c>
      <c r="E16" s="44">
        <v>77964430.36</v>
      </c>
      <c r="F16" s="44">
        <v>72017527.56</v>
      </c>
      <c r="G16" s="44">
        <f>D16-E16</f>
        <v>101926622.67</v>
      </c>
    </row>
    <row r="17" spans="1:7" ht="12.75">
      <c r="A17" s="45" t="s">
        <v>185</v>
      </c>
      <c r="B17" s="44">
        <v>581363307</v>
      </c>
      <c r="C17" s="44">
        <v>686816601.87</v>
      </c>
      <c r="D17" s="44">
        <v>1268179908.87</v>
      </c>
      <c r="E17" s="44">
        <v>461412860.92</v>
      </c>
      <c r="F17" s="44">
        <v>438123336.88</v>
      </c>
      <c r="G17" s="44">
        <f aca="true" t="shared" si="4" ref="G17:G22">D17-E17</f>
        <v>806767047.9499998</v>
      </c>
    </row>
    <row r="18" spans="1:7" ht="12.75">
      <c r="A18" s="45" t="s">
        <v>186</v>
      </c>
      <c r="B18" s="44">
        <v>59214828</v>
      </c>
      <c r="C18" s="44">
        <v>24584308.25</v>
      </c>
      <c r="D18" s="44">
        <v>83799136.25</v>
      </c>
      <c r="E18" s="44">
        <v>27542977.55</v>
      </c>
      <c r="F18" s="44">
        <v>26476683.36</v>
      </c>
      <c r="G18" s="44">
        <f t="shared" si="4"/>
        <v>56256158.7</v>
      </c>
    </row>
    <row r="19" spans="1:7" ht="12.75">
      <c r="A19" s="45" t="s">
        <v>187</v>
      </c>
      <c r="B19" s="44">
        <v>120028141</v>
      </c>
      <c r="C19" s="44">
        <v>17578235.02</v>
      </c>
      <c r="D19" s="44">
        <v>137606376.02</v>
      </c>
      <c r="E19" s="44">
        <v>79446643.97</v>
      </c>
      <c r="F19" s="44">
        <v>70514819.5</v>
      </c>
      <c r="G19" s="44">
        <f t="shared" si="4"/>
        <v>58159732.05000001</v>
      </c>
    </row>
    <row r="20" spans="1:7" ht="12.75">
      <c r="A20" s="45" t="s">
        <v>188</v>
      </c>
      <c r="B20" s="44">
        <v>52021573</v>
      </c>
      <c r="C20" s="44">
        <v>45651828.36</v>
      </c>
      <c r="D20" s="44">
        <v>97673401.36</v>
      </c>
      <c r="E20" s="44">
        <v>61077998.05</v>
      </c>
      <c r="F20" s="44">
        <v>60245365.93</v>
      </c>
      <c r="G20" s="44">
        <f t="shared" si="4"/>
        <v>36595403.31</v>
      </c>
    </row>
    <row r="21" spans="1:7" ht="12.75">
      <c r="A21" s="45" t="s">
        <v>189</v>
      </c>
      <c r="B21" s="44">
        <v>145234253</v>
      </c>
      <c r="C21" s="44">
        <v>27062114.45</v>
      </c>
      <c r="D21" s="44">
        <v>172296367.45</v>
      </c>
      <c r="E21" s="44">
        <v>84001339.11</v>
      </c>
      <c r="F21" s="44">
        <v>74200345.19</v>
      </c>
      <c r="G21" s="44">
        <f t="shared" si="4"/>
        <v>88295028.33999999</v>
      </c>
    </row>
    <row r="22" spans="1:7" ht="12.75">
      <c r="A22" s="45" t="s">
        <v>190</v>
      </c>
      <c r="B22" s="44">
        <v>22087080</v>
      </c>
      <c r="C22" s="44">
        <v>0</v>
      </c>
      <c r="D22" s="44">
        <v>22087080</v>
      </c>
      <c r="E22" s="44">
        <v>12946632.56</v>
      </c>
      <c r="F22" s="44">
        <v>11118541.98</v>
      </c>
      <c r="G22" s="44">
        <f t="shared" si="4"/>
        <v>9140447.44</v>
      </c>
    </row>
    <row r="23" spans="1:7" ht="12.75">
      <c r="A23" s="43" t="s">
        <v>191</v>
      </c>
      <c r="B23" s="44">
        <f>SUM(B24:B32)</f>
        <v>902209201</v>
      </c>
      <c r="C23" s="44">
        <f aca="true" t="shared" si="5" ref="C23:F23">SUM(C24:C32)</f>
        <v>225522399.49</v>
      </c>
      <c r="D23" s="44">
        <f t="shared" si="5"/>
        <v>1127731600.49</v>
      </c>
      <c r="E23" s="44">
        <f t="shared" si="5"/>
        <v>399579512.33</v>
      </c>
      <c r="F23" s="44">
        <f t="shared" si="5"/>
        <v>385825106.53000003</v>
      </c>
      <c r="G23" s="44">
        <f>SUM(G24:G32)</f>
        <v>728152088.16</v>
      </c>
    </row>
    <row r="24" spans="1:7" ht="12.75">
      <c r="A24" s="45" t="s">
        <v>192</v>
      </c>
      <c r="B24" s="44">
        <v>59724037</v>
      </c>
      <c r="C24" s="44">
        <v>10289900.17</v>
      </c>
      <c r="D24" s="44">
        <v>70013937.17</v>
      </c>
      <c r="E24" s="44">
        <v>27056415.73</v>
      </c>
      <c r="F24" s="44">
        <v>25680925.68</v>
      </c>
      <c r="G24" s="44">
        <f>D24-E24</f>
        <v>42957521.44</v>
      </c>
    </row>
    <row r="25" spans="1:7" ht="12.75">
      <c r="A25" s="45" t="s">
        <v>193</v>
      </c>
      <c r="B25" s="44">
        <v>6050000</v>
      </c>
      <c r="C25" s="44">
        <v>3634400</v>
      </c>
      <c r="D25" s="44">
        <v>9684400</v>
      </c>
      <c r="E25" s="44">
        <v>1569675.66</v>
      </c>
      <c r="F25" s="44">
        <v>941391.22</v>
      </c>
      <c r="G25" s="44">
        <f aca="true" t="shared" si="6" ref="G25:G32">D25-E25</f>
        <v>8114724.34</v>
      </c>
    </row>
    <row r="26" spans="1:7" ht="12.75">
      <c r="A26" s="45" t="s">
        <v>194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f t="shared" si="6"/>
        <v>0</v>
      </c>
    </row>
    <row r="27" spans="1:7" ht="12.75">
      <c r="A27" s="45" t="s">
        <v>195</v>
      </c>
      <c r="B27" s="44">
        <v>418769212</v>
      </c>
      <c r="C27" s="44">
        <v>105392182.2</v>
      </c>
      <c r="D27" s="44">
        <v>524161394.2</v>
      </c>
      <c r="E27" s="44">
        <v>199123651.35</v>
      </c>
      <c r="F27" s="44">
        <v>194961673.17</v>
      </c>
      <c r="G27" s="44">
        <f t="shared" si="6"/>
        <v>325037742.85</v>
      </c>
    </row>
    <row r="28" spans="1:7" ht="12.75">
      <c r="A28" s="45" t="s">
        <v>196</v>
      </c>
      <c r="B28" s="44">
        <v>345416676</v>
      </c>
      <c r="C28" s="44">
        <v>41901080.18</v>
      </c>
      <c r="D28" s="44">
        <v>387317756.18</v>
      </c>
      <c r="E28" s="44">
        <v>126219535.58</v>
      </c>
      <c r="F28" s="44">
        <v>119472192.4</v>
      </c>
      <c r="G28" s="44">
        <f t="shared" si="6"/>
        <v>261098220.60000002</v>
      </c>
    </row>
    <row r="29" spans="1:7" ht="12.75">
      <c r="A29" s="45" t="s">
        <v>197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f t="shared" si="6"/>
        <v>0</v>
      </c>
    </row>
    <row r="30" spans="1:7" ht="12.75">
      <c r="A30" s="45" t="s">
        <v>198</v>
      </c>
      <c r="B30" s="44">
        <v>48897588</v>
      </c>
      <c r="C30" s="44">
        <v>14172524.08</v>
      </c>
      <c r="D30" s="44">
        <v>63070112.08</v>
      </c>
      <c r="E30" s="44">
        <v>24431375.01</v>
      </c>
      <c r="F30" s="44">
        <v>23739628.99</v>
      </c>
      <c r="G30" s="44">
        <f t="shared" si="6"/>
        <v>38638737.06999999</v>
      </c>
    </row>
    <row r="31" spans="1:7" ht="12.75">
      <c r="A31" s="45" t="s">
        <v>199</v>
      </c>
      <c r="B31" s="44">
        <v>23133087</v>
      </c>
      <c r="C31" s="44">
        <v>48874710.29</v>
      </c>
      <c r="D31" s="44">
        <v>72007797.28999999</v>
      </c>
      <c r="E31" s="44">
        <v>20212125.15</v>
      </c>
      <c r="F31" s="44">
        <v>20073936.05</v>
      </c>
      <c r="G31" s="44">
        <f t="shared" si="6"/>
        <v>51795672.13999999</v>
      </c>
    </row>
    <row r="32" spans="1:7" ht="12.75">
      <c r="A32" s="45" t="s">
        <v>200</v>
      </c>
      <c r="B32" s="44">
        <v>218601</v>
      </c>
      <c r="C32" s="44">
        <v>1257602.57</v>
      </c>
      <c r="D32" s="44">
        <v>1476203.57</v>
      </c>
      <c r="E32" s="44">
        <v>966733.85</v>
      </c>
      <c r="F32" s="44">
        <v>955359.02</v>
      </c>
      <c r="G32" s="44">
        <f t="shared" si="6"/>
        <v>509469.7200000001</v>
      </c>
    </row>
    <row r="33" spans="1:7" ht="12.75">
      <c r="A33" s="42" t="s">
        <v>201</v>
      </c>
      <c r="B33" s="44">
        <f>SUM(B34:B37)</f>
        <v>189370937</v>
      </c>
      <c r="C33" s="44">
        <f aca="true" t="shared" si="7" ref="C33:F33">SUM(C34:C37)</f>
        <v>-189370937</v>
      </c>
      <c r="D33" s="44">
        <f t="shared" si="7"/>
        <v>0</v>
      </c>
      <c r="E33" s="44">
        <f t="shared" si="7"/>
        <v>0</v>
      </c>
      <c r="F33" s="44">
        <f t="shared" si="7"/>
        <v>0</v>
      </c>
      <c r="G33" s="44">
        <f>SUM(G34:G37)</f>
        <v>0</v>
      </c>
    </row>
    <row r="34" spans="1:7" ht="12.75">
      <c r="A34" s="45" t="s">
        <v>202</v>
      </c>
      <c r="B34" s="44">
        <v>189370937</v>
      </c>
      <c r="C34" s="44">
        <v>-189370937</v>
      </c>
      <c r="D34" s="44">
        <v>0</v>
      </c>
      <c r="E34" s="44">
        <v>0</v>
      </c>
      <c r="F34" s="44">
        <v>0</v>
      </c>
      <c r="G34" s="44">
        <f>D34-E34</f>
        <v>0</v>
      </c>
    </row>
    <row r="35" spans="1:7" ht="20.4">
      <c r="A35" s="46" t="s">
        <v>203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f aca="true" t="shared" si="8" ref="G35:G37">D35-E35</f>
        <v>0</v>
      </c>
    </row>
    <row r="36" spans="1:7" ht="12.75">
      <c r="A36" s="45" t="s">
        <v>204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f t="shared" si="8"/>
        <v>0</v>
      </c>
    </row>
    <row r="37" spans="1:7" ht="12.75">
      <c r="A37" s="45" t="s">
        <v>205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f t="shared" si="8"/>
        <v>0</v>
      </c>
    </row>
    <row r="38" spans="1:7" ht="12.75">
      <c r="A38" s="45"/>
      <c r="B38" s="32"/>
      <c r="C38" s="32"/>
      <c r="D38" s="32"/>
      <c r="E38" s="32"/>
      <c r="F38" s="32"/>
      <c r="G38" s="32"/>
    </row>
    <row r="39" spans="1:7" ht="12.75">
      <c r="A39" s="43" t="s">
        <v>206</v>
      </c>
      <c r="B39" s="36">
        <f>SUM(B40,B49,B57,B67)</f>
        <v>975152115</v>
      </c>
      <c r="C39" s="36">
        <f aca="true" t="shared" si="9" ref="C39:G39">SUM(C40,C49,C57,C67)</f>
        <v>1166769012.54</v>
      </c>
      <c r="D39" s="36">
        <f t="shared" si="9"/>
        <v>2141921127.54</v>
      </c>
      <c r="E39" s="36">
        <f t="shared" si="9"/>
        <v>700766818.25</v>
      </c>
      <c r="F39" s="36">
        <f t="shared" si="9"/>
        <v>667518898.8799999</v>
      </c>
      <c r="G39" s="36">
        <f t="shared" si="9"/>
        <v>1441154309.29</v>
      </c>
    </row>
    <row r="40" spans="1:7" ht="12.75">
      <c r="A40" s="43" t="s">
        <v>174</v>
      </c>
      <c r="B40" s="32">
        <f>SUM(B41:B48)</f>
        <v>431500004</v>
      </c>
      <c r="C40" s="32">
        <f aca="true" t="shared" si="10" ref="C40:G40">SUM(C41:C48)</f>
        <v>65635380.16000001</v>
      </c>
      <c r="D40" s="32">
        <f t="shared" si="10"/>
        <v>497135384.15999997</v>
      </c>
      <c r="E40" s="32">
        <f t="shared" si="10"/>
        <v>233511811.39</v>
      </c>
      <c r="F40" s="32">
        <f t="shared" si="10"/>
        <v>221486957.23</v>
      </c>
      <c r="G40" s="32">
        <f t="shared" si="10"/>
        <v>263623572.77</v>
      </c>
    </row>
    <row r="41" spans="1:7" ht="12.75">
      <c r="A41" s="45" t="s">
        <v>175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f>D41-E41</f>
        <v>0</v>
      </c>
    </row>
    <row r="42" spans="1:7" ht="12.75">
      <c r="A42" s="45" t="s">
        <v>176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f aca="true" t="shared" si="11" ref="G42:G48">D42-E42</f>
        <v>0</v>
      </c>
    </row>
    <row r="43" spans="1:7" ht="12.75">
      <c r="A43" s="45" t="s">
        <v>177</v>
      </c>
      <c r="B43" s="32">
        <v>0</v>
      </c>
      <c r="C43" s="32">
        <v>1651313.7</v>
      </c>
      <c r="D43" s="32">
        <v>1651313.7</v>
      </c>
      <c r="E43" s="32">
        <v>1307589.36</v>
      </c>
      <c r="F43" s="32">
        <v>1307589.36</v>
      </c>
      <c r="G43" s="32">
        <f t="shared" si="11"/>
        <v>343724.33999999985</v>
      </c>
    </row>
    <row r="44" spans="1:7" ht="12.75">
      <c r="A44" s="45" t="s">
        <v>178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f t="shared" si="11"/>
        <v>0</v>
      </c>
    </row>
    <row r="45" spans="1:7" ht="12.75">
      <c r="A45" s="45" t="s">
        <v>179</v>
      </c>
      <c r="B45" s="32">
        <v>0</v>
      </c>
      <c r="C45" s="32">
        <v>29245.95</v>
      </c>
      <c r="D45" s="32">
        <v>29245.95</v>
      </c>
      <c r="E45" s="32">
        <v>25159.05</v>
      </c>
      <c r="F45" s="32">
        <v>25159.05</v>
      </c>
      <c r="G45" s="32">
        <f t="shared" si="11"/>
        <v>4086.9000000000015</v>
      </c>
    </row>
    <row r="46" spans="1:7" ht="12.75">
      <c r="A46" s="45" t="s">
        <v>180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f t="shared" si="11"/>
        <v>0</v>
      </c>
    </row>
    <row r="47" spans="1:7" ht="12.75">
      <c r="A47" s="45" t="s">
        <v>181</v>
      </c>
      <c r="B47" s="32">
        <v>355000004</v>
      </c>
      <c r="C47" s="32">
        <v>73937004.93</v>
      </c>
      <c r="D47" s="32">
        <v>428937008.93</v>
      </c>
      <c r="E47" s="32">
        <v>227974233.63</v>
      </c>
      <c r="F47" s="32">
        <v>215949379.47</v>
      </c>
      <c r="G47" s="32">
        <f t="shared" si="11"/>
        <v>200962775.3</v>
      </c>
    </row>
    <row r="48" spans="1:7" ht="12.75">
      <c r="A48" s="45" t="s">
        <v>182</v>
      </c>
      <c r="B48" s="32">
        <v>76500000</v>
      </c>
      <c r="C48" s="32">
        <v>-9982184.42</v>
      </c>
      <c r="D48" s="32">
        <v>66517815.58</v>
      </c>
      <c r="E48" s="32">
        <v>4204829.35</v>
      </c>
      <c r="F48" s="32">
        <v>4204829.35</v>
      </c>
      <c r="G48" s="32">
        <f t="shared" si="11"/>
        <v>62312986.23</v>
      </c>
    </row>
    <row r="49" spans="1:7" ht="12.75">
      <c r="A49" s="43" t="s">
        <v>183</v>
      </c>
      <c r="B49" s="32">
        <f>SUM(B50:B56)</f>
        <v>539115432</v>
      </c>
      <c r="C49" s="32">
        <f aca="true" t="shared" si="12" ref="C49:G49">SUM(C50:C56)</f>
        <v>691565838.78</v>
      </c>
      <c r="D49" s="32">
        <f t="shared" si="12"/>
        <v>1230681270.78</v>
      </c>
      <c r="E49" s="32">
        <f t="shared" si="12"/>
        <v>347450452.78000003</v>
      </c>
      <c r="F49" s="32">
        <f t="shared" si="12"/>
        <v>327133979.96</v>
      </c>
      <c r="G49" s="32">
        <f t="shared" si="12"/>
        <v>883230818</v>
      </c>
    </row>
    <row r="50" spans="1:7" ht="12.75">
      <c r="A50" s="45" t="s">
        <v>184</v>
      </c>
      <c r="B50" s="32">
        <v>334565042</v>
      </c>
      <c r="C50" s="32">
        <v>10640142.73</v>
      </c>
      <c r="D50" s="32">
        <v>345205184.73</v>
      </c>
      <c r="E50" s="32">
        <v>141951451.09</v>
      </c>
      <c r="F50" s="32">
        <v>130788067.89</v>
      </c>
      <c r="G50" s="32">
        <f>D50-E50</f>
        <v>203253733.64000002</v>
      </c>
    </row>
    <row r="51" spans="1:7" ht="12.75">
      <c r="A51" s="45" t="s">
        <v>185</v>
      </c>
      <c r="B51" s="32">
        <v>77814880</v>
      </c>
      <c r="C51" s="32">
        <v>656949135.64</v>
      </c>
      <c r="D51" s="32">
        <v>734764015.64</v>
      </c>
      <c r="E51" s="32">
        <v>196975765.87</v>
      </c>
      <c r="F51" s="32">
        <v>188676204.36</v>
      </c>
      <c r="G51" s="32">
        <f aca="true" t="shared" si="13" ref="G51:G56">D51-E51</f>
        <v>537788249.77</v>
      </c>
    </row>
    <row r="52" spans="1:7" ht="12.75">
      <c r="A52" s="45" t="s">
        <v>186</v>
      </c>
      <c r="B52" s="32">
        <v>0</v>
      </c>
      <c r="C52" s="32">
        <v>5000000</v>
      </c>
      <c r="D52" s="32">
        <v>5000000</v>
      </c>
      <c r="E52" s="32">
        <v>414040.04</v>
      </c>
      <c r="F52" s="32">
        <v>0</v>
      </c>
      <c r="G52" s="32">
        <f t="shared" si="13"/>
        <v>4585959.96</v>
      </c>
    </row>
    <row r="53" spans="1:7" ht="12.75">
      <c r="A53" s="45" t="s">
        <v>187</v>
      </c>
      <c r="B53" s="32">
        <v>0</v>
      </c>
      <c r="C53" s="32">
        <v>24468693.62</v>
      </c>
      <c r="D53" s="32">
        <v>24468693.62</v>
      </c>
      <c r="E53" s="32">
        <v>4973351.89</v>
      </c>
      <c r="F53" s="32">
        <v>4533863.82</v>
      </c>
      <c r="G53" s="32">
        <f t="shared" si="13"/>
        <v>19495341.73</v>
      </c>
    </row>
    <row r="54" spans="1:7" ht="12.75">
      <c r="A54" s="45" t="s">
        <v>188</v>
      </c>
      <c r="B54" s="32">
        <v>20415057</v>
      </c>
      <c r="C54" s="32">
        <v>11466501.39</v>
      </c>
      <c r="D54" s="32">
        <v>31881558.39</v>
      </c>
      <c r="E54" s="32">
        <v>588966.78</v>
      </c>
      <c r="F54" s="32">
        <v>588966.78</v>
      </c>
      <c r="G54" s="32">
        <f t="shared" si="13"/>
        <v>31292591.61</v>
      </c>
    </row>
    <row r="55" spans="1:7" ht="12.75">
      <c r="A55" s="45" t="s">
        <v>189</v>
      </c>
      <c r="B55" s="32">
        <v>106320453</v>
      </c>
      <c r="C55" s="32">
        <v>-16958634.6</v>
      </c>
      <c r="D55" s="32">
        <v>89361818.4</v>
      </c>
      <c r="E55" s="32">
        <v>2546877.11</v>
      </c>
      <c r="F55" s="32">
        <v>2546877.11</v>
      </c>
      <c r="G55" s="32">
        <f t="shared" si="13"/>
        <v>86814941.29</v>
      </c>
    </row>
    <row r="56" spans="1:7" ht="12.75">
      <c r="A56" s="45" t="s">
        <v>190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f t="shared" si="13"/>
        <v>0</v>
      </c>
    </row>
    <row r="57" spans="1:7" ht="12.75">
      <c r="A57" s="43" t="s">
        <v>191</v>
      </c>
      <c r="B57" s="32">
        <f>SUM(B58:B66)</f>
        <v>4536679</v>
      </c>
      <c r="C57" s="32">
        <f aca="true" t="shared" si="14" ref="C57:G57">SUM(C58:C66)</f>
        <v>220196856.59999996</v>
      </c>
      <c r="D57" s="32">
        <f t="shared" si="14"/>
        <v>224733535.59999996</v>
      </c>
      <c r="E57" s="32">
        <f t="shared" si="14"/>
        <v>24587924.06</v>
      </c>
      <c r="F57" s="32">
        <f t="shared" si="14"/>
        <v>23681331.67</v>
      </c>
      <c r="G57" s="32">
        <f t="shared" si="14"/>
        <v>200145611.53999996</v>
      </c>
    </row>
    <row r="58" spans="1:7" ht="12.75">
      <c r="A58" s="45" t="s">
        <v>192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f>D58-E58</f>
        <v>0</v>
      </c>
    </row>
    <row r="59" spans="1:7" ht="12.75">
      <c r="A59" s="45" t="s">
        <v>193</v>
      </c>
      <c r="B59" s="32">
        <v>0</v>
      </c>
      <c r="C59" s="32">
        <v>6855231.01</v>
      </c>
      <c r="D59" s="32">
        <v>6855231.01</v>
      </c>
      <c r="E59" s="32">
        <v>298900</v>
      </c>
      <c r="F59" s="32">
        <v>298900</v>
      </c>
      <c r="G59" s="32">
        <f aca="true" t="shared" si="15" ref="G59:G66">D59-E59</f>
        <v>6556331.01</v>
      </c>
    </row>
    <row r="60" spans="1:7" ht="12.75">
      <c r="A60" s="45" t="s">
        <v>194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f t="shared" si="15"/>
        <v>0</v>
      </c>
    </row>
    <row r="61" spans="1:7" ht="12.75">
      <c r="A61" s="45" t="s">
        <v>195</v>
      </c>
      <c r="B61" s="32">
        <v>0</v>
      </c>
      <c r="C61" s="32">
        <v>172995940.04</v>
      </c>
      <c r="D61" s="32">
        <v>172995940.04</v>
      </c>
      <c r="E61" s="32">
        <v>4939113.11</v>
      </c>
      <c r="F61" s="32">
        <v>4032520.72</v>
      </c>
      <c r="G61" s="32">
        <f t="shared" si="15"/>
        <v>168056826.92999998</v>
      </c>
    </row>
    <row r="62" spans="1:7" ht="12.75">
      <c r="A62" s="45" t="s">
        <v>196</v>
      </c>
      <c r="B62" s="32">
        <v>0</v>
      </c>
      <c r="C62" s="32">
        <v>40345685.55</v>
      </c>
      <c r="D62" s="32">
        <v>40345685.55</v>
      </c>
      <c r="E62" s="32">
        <v>19349910.95</v>
      </c>
      <c r="F62" s="32">
        <v>19349910.95</v>
      </c>
      <c r="G62" s="32">
        <f t="shared" si="15"/>
        <v>20995774.599999998</v>
      </c>
    </row>
    <row r="63" spans="1:7" ht="12.75">
      <c r="A63" s="45" t="s">
        <v>197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f t="shared" si="15"/>
        <v>0</v>
      </c>
    </row>
    <row r="64" spans="1:7" ht="12.75">
      <c r="A64" s="45" t="s">
        <v>198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f t="shared" si="15"/>
        <v>0</v>
      </c>
    </row>
    <row r="65" spans="1:7" ht="12.75">
      <c r="A65" s="45" t="s">
        <v>199</v>
      </c>
      <c r="B65" s="32">
        <v>4536679</v>
      </c>
      <c r="C65" s="32">
        <v>0</v>
      </c>
      <c r="D65" s="32">
        <v>4536679</v>
      </c>
      <c r="E65" s="32">
        <v>0</v>
      </c>
      <c r="F65" s="32">
        <v>0</v>
      </c>
      <c r="G65" s="32">
        <f t="shared" si="15"/>
        <v>4536679</v>
      </c>
    </row>
    <row r="66" spans="1:7" ht="12.75">
      <c r="A66" s="45" t="s">
        <v>200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f t="shared" si="15"/>
        <v>0</v>
      </c>
    </row>
    <row r="67" spans="1:7" ht="12.75">
      <c r="A67" s="42" t="s">
        <v>201</v>
      </c>
      <c r="B67" s="47">
        <f>SUM(B68:B71)</f>
        <v>0</v>
      </c>
      <c r="C67" s="47">
        <f aca="true" t="shared" si="16" ref="C67:F67">SUM(C68:C71)</f>
        <v>189370937</v>
      </c>
      <c r="D67" s="47">
        <f t="shared" si="16"/>
        <v>189370937</v>
      </c>
      <c r="E67" s="47">
        <f t="shared" si="16"/>
        <v>95216630.02</v>
      </c>
      <c r="F67" s="47">
        <f t="shared" si="16"/>
        <v>95216630.02</v>
      </c>
      <c r="G67" s="47">
        <f>SUM(G68:G71)</f>
        <v>94154306.98</v>
      </c>
    </row>
    <row r="68" spans="1:7" ht="12.75">
      <c r="A68" s="45" t="s">
        <v>202</v>
      </c>
      <c r="B68" s="32">
        <v>0</v>
      </c>
      <c r="C68" s="32">
        <v>189370937</v>
      </c>
      <c r="D68" s="32">
        <v>189370937</v>
      </c>
      <c r="E68" s="32">
        <v>95216630.02</v>
      </c>
      <c r="F68" s="32">
        <v>95216630.02</v>
      </c>
      <c r="G68" s="32">
        <f>D68-E68</f>
        <v>94154306.98</v>
      </c>
    </row>
    <row r="69" spans="1:7" ht="20.4">
      <c r="A69" s="46" t="s">
        <v>203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f aca="true" t="shared" si="17" ref="G69:G71">D69-E69</f>
        <v>0</v>
      </c>
    </row>
    <row r="70" spans="1:7" ht="12.75">
      <c r="A70" s="45" t="s">
        <v>204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f t="shared" si="17"/>
        <v>0</v>
      </c>
    </row>
    <row r="71" spans="1:7" ht="12.75">
      <c r="A71" s="45" t="s">
        <v>205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f t="shared" si="17"/>
        <v>0</v>
      </c>
    </row>
    <row r="72" spans="1:7" ht="12.75">
      <c r="A72" s="45"/>
      <c r="B72" s="18"/>
      <c r="C72" s="18"/>
      <c r="D72" s="18"/>
      <c r="E72" s="18"/>
      <c r="F72" s="18"/>
      <c r="G72" s="32"/>
    </row>
    <row r="73" spans="1:7" ht="12.75">
      <c r="A73" s="48" t="s">
        <v>83</v>
      </c>
      <c r="B73" s="49">
        <f>B39+B5</f>
        <v>5040583255</v>
      </c>
      <c r="C73" s="49">
        <f aca="true" t="shared" si="18" ref="C73:F73">C39+C5</f>
        <v>2225586177.65</v>
      </c>
      <c r="D73" s="49">
        <f t="shared" si="18"/>
        <v>7266169432.65</v>
      </c>
      <c r="E73" s="49">
        <f t="shared" si="18"/>
        <v>2567210416.1699996</v>
      </c>
      <c r="F73" s="49">
        <f t="shared" si="18"/>
        <v>2440253473.91</v>
      </c>
      <c r="G73" s="49">
        <f>G39+G5</f>
        <v>4698959016.48</v>
      </c>
    </row>
    <row r="74" spans="1:7" ht="5.1" customHeight="1">
      <c r="A74" s="50"/>
      <c r="B74" s="51"/>
      <c r="C74" s="51"/>
      <c r="D74" s="51"/>
      <c r="E74" s="51"/>
      <c r="F74" s="51"/>
      <c r="G74" s="51"/>
    </row>
    <row r="76" spans="2:7" ht="12.75">
      <c r="B76" s="21"/>
      <c r="C76" s="21"/>
      <c r="D76" s="21"/>
      <c r="E76" s="21"/>
      <c r="F76" s="21"/>
      <c r="G76" s="21"/>
    </row>
    <row r="77" spans="2:7" ht="12.75">
      <c r="B77" s="21"/>
      <c r="C77" s="21"/>
      <c r="D77" s="21"/>
      <c r="E77" s="21"/>
      <c r="F77" s="21"/>
      <c r="G77" s="21"/>
    </row>
    <row r="82" spans="1:5" ht="12.75">
      <c r="A82" s="22"/>
      <c r="C82" s="22"/>
      <c r="D82" s="22"/>
      <c r="E82" s="22"/>
    </row>
    <row r="83" spans="1:5" ht="12.75">
      <c r="A83" s="23" t="s">
        <v>84</v>
      </c>
      <c r="C83" s="24" t="s">
        <v>85</v>
      </c>
      <c r="D83" s="24"/>
      <c r="E83" s="24"/>
    </row>
    <row r="84" spans="1:5" ht="12.75">
      <c r="A84" s="25" t="s">
        <v>86</v>
      </c>
      <c r="C84" s="24" t="s">
        <v>87</v>
      </c>
      <c r="D84" s="24"/>
      <c r="E84" s="24"/>
    </row>
  </sheetData>
  <mergeCells count="4">
    <mergeCell ref="A1:G1"/>
    <mergeCell ref="B2:F2"/>
    <mergeCell ref="C83:E83"/>
    <mergeCell ref="C84:E84"/>
  </mergeCells>
  <dataValidations count="1">
    <dataValidation type="decimal" allowBlank="1" showInputMessage="1" showErrorMessage="1" sqref="B73:G73 G72 B5:G71">
      <formula1>-17976931348623100000000000000000000000000000000000000000000000000000000000000000000000000000000000000</formula1>
      <formula2>1.79769313486231E+100</formula2>
    </dataValidation>
  </dataValidations>
  <printOptions/>
  <pageMargins left="0.39" right="0.24" top="0.39" bottom="0.51" header="0.22" footer="0.31496062992125984"/>
  <pageSetup fitToHeight="1" fitToWidth="1" horizontalDpi="600" verticalDpi="600" orientation="portrait" scale="72" r:id="rId2"/>
  <ignoredErrors>
    <ignoredError sqref="B5:G14 B68:G73 B67:F67 B58:G66 B57:F57 B50:G56 B49:F49 B34:G48 B33:F33 B24:G32 B15:F23" unlockedFormula="1"/>
    <ignoredError sqref="G67 G57 G49 G33 G15:G23" formula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workbookViewId="0" topLeftCell="A10">
      <selection activeCell="I22" sqref="I22:I23"/>
    </sheetView>
  </sheetViews>
  <sheetFormatPr defaultColWidth="12" defaultRowHeight="12.75"/>
  <cols>
    <col min="1" max="1" width="56.83203125" style="55" customWidth="1"/>
    <col min="2" max="2" width="14.66015625" style="55" bestFit="1" customWidth="1"/>
    <col min="3" max="3" width="14.5" style="55" bestFit="1" customWidth="1"/>
    <col min="4" max="6" width="14.66015625" style="55" bestFit="1" customWidth="1"/>
    <col min="7" max="7" width="15.66015625" style="55" bestFit="1" customWidth="1"/>
    <col min="8" max="16384" width="12" style="55" customWidth="1"/>
  </cols>
  <sheetData>
    <row r="1" spans="1:7" ht="56.1" customHeight="1">
      <c r="A1" s="52" t="s">
        <v>207</v>
      </c>
      <c r="B1" s="53"/>
      <c r="C1" s="53"/>
      <c r="D1" s="53"/>
      <c r="E1" s="53"/>
      <c r="F1" s="53"/>
      <c r="G1" s="54"/>
    </row>
    <row r="2" spans="1:7" ht="11.25">
      <c r="A2" s="56"/>
      <c r="B2" s="57" t="s">
        <v>0</v>
      </c>
      <c r="C2" s="57"/>
      <c r="D2" s="57"/>
      <c r="E2" s="57"/>
      <c r="F2" s="57"/>
      <c r="G2" s="58"/>
    </row>
    <row r="3" spans="1:7" ht="45.75" customHeight="1">
      <c r="A3" s="59" t="s">
        <v>1</v>
      </c>
      <c r="B3" s="60" t="s">
        <v>2</v>
      </c>
      <c r="C3" s="60" t="s">
        <v>3</v>
      </c>
      <c r="D3" s="60" t="s">
        <v>4</v>
      </c>
      <c r="E3" s="60" t="s">
        <v>208</v>
      </c>
      <c r="F3" s="60" t="s">
        <v>91</v>
      </c>
      <c r="G3" s="61" t="s">
        <v>7</v>
      </c>
    </row>
    <row r="4" spans="1:7" ht="12.75">
      <c r="A4" s="62" t="s">
        <v>209</v>
      </c>
      <c r="B4" s="63">
        <f>SUM(B5,B6,B7,B10,B11,B14)</f>
        <v>1675566047</v>
      </c>
      <c r="C4" s="63">
        <f aca="true" t="shared" si="0" ref="C4:F4">SUM(C5,C6,C7,C10,C11,C14)</f>
        <v>9441189.659999993</v>
      </c>
      <c r="D4" s="63">
        <f t="shared" si="0"/>
        <v>1685007236.6599998</v>
      </c>
      <c r="E4" s="63">
        <f t="shared" si="0"/>
        <v>653785959.7400001</v>
      </c>
      <c r="F4" s="63">
        <f t="shared" si="0"/>
        <v>653785959.7400001</v>
      </c>
      <c r="G4" s="63">
        <f>SUM(G5,G6,G7,G10,G11,G14)</f>
        <v>1031221276.9199998</v>
      </c>
    </row>
    <row r="5" spans="1:7" ht="12.75">
      <c r="A5" s="64" t="s">
        <v>210</v>
      </c>
      <c r="B5" s="65">
        <v>905427085</v>
      </c>
      <c r="C5" s="65">
        <v>14000564.049999997</v>
      </c>
      <c r="D5" s="65">
        <v>919427649.05</v>
      </c>
      <c r="E5" s="65">
        <v>408637646.76000017</v>
      </c>
      <c r="F5" s="65">
        <v>408637646.76000017</v>
      </c>
      <c r="G5" s="65">
        <f>D5-E5</f>
        <v>510790002.2899998</v>
      </c>
    </row>
    <row r="6" spans="1:7" ht="12.75">
      <c r="A6" s="64" t="s">
        <v>211</v>
      </c>
      <c r="B6" s="65">
        <v>0</v>
      </c>
      <c r="C6" s="65">
        <v>0</v>
      </c>
      <c r="D6" s="65">
        <v>0</v>
      </c>
      <c r="E6" s="65">
        <v>0</v>
      </c>
      <c r="F6" s="65">
        <v>0</v>
      </c>
      <c r="G6" s="65">
        <f>D6-E6</f>
        <v>0</v>
      </c>
    </row>
    <row r="7" spans="1:7" ht="12.75">
      <c r="A7" s="64" t="s">
        <v>212</v>
      </c>
      <c r="B7" s="65">
        <f>B8+B9</f>
        <v>44957901</v>
      </c>
      <c r="C7" s="65">
        <f aca="true" t="shared" si="1" ref="C7:F7">C8+C9</f>
        <v>0</v>
      </c>
      <c r="D7" s="65">
        <f t="shared" si="1"/>
        <v>44957901</v>
      </c>
      <c r="E7" s="65">
        <f t="shared" si="1"/>
        <v>20639562.240000002</v>
      </c>
      <c r="F7" s="65">
        <f t="shared" si="1"/>
        <v>20639562.240000002</v>
      </c>
      <c r="G7" s="65">
        <f>G8+G9</f>
        <v>24318338.759999994</v>
      </c>
    </row>
    <row r="8" spans="1:7" ht="12.75">
      <c r="A8" s="66" t="s">
        <v>213</v>
      </c>
      <c r="B8" s="65">
        <v>40911689.91</v>
      </c>
      <c r="C8" s="65">
        <v>0</v>
      </c>
      <c r="D8" s="65">
        <v>40911689.91</v>
      </c>
      <c r="E8" s="65">
        <v>18782001.638400003</v>
      </c>
      <c r="F8" s="65">
        <v>18782001.638400003</v>
      </c>
      <c r="G8" s="65">
        <f>D8-E8</f>
        <v>22129688.271599993</v>
      </c>
    </row>
    <row r="9" spans="1:7" ht="12.75">
      <c r="A9" s="66" t="s">
        <v>214</v>
      </c>
      <c r="B9" s="65">
        <v>4046211.09</v>
      </c>
      <c r="C9" s="65">
        <v>0</v>
      </c>
      <c r="D9" s="65">
        <v>4046211.09</v>
      </c>
      <c r="E9" s="65">
        <v>1857560.6016000002</v>
      </c>
      <c r="F9" s="65">
        <v>1857560.6016000002</v>
      </c>
      <c r="G9" s="65">
        <f aca="true" t="shared" si="2" ref="G9:G10">D9-E9</f>
        <v>2188650.4883999997</v>
      </c>
    </row>
    <row r="10" spans="1:7" ht="12.75">
      <c r="A10" s="64" t="s">
        <v>215</v>
      </c>
      <c r="B10" s="65">
        <v>725181061</v>
      </c>
      <c r="C10" s="65">
        <v>-4559374.390000005</v>
      </c>
      <c r="D10" s="65">
        <v>720621686.61</v>
      </c>
      <c r="E10" s="65">
        <v>224508750.73999995</v>
      </c>
      <c r="F10" s="65">
        <v>224508750.73999995</v>
      </c>
      <c r="G10" s="65">
        <f t="shared" si="2"/>
        <v>496112935.87000006</v>
      </c>
    </row>
    <row r="11" spans="1:7" ht="20.4">
      <c r="A11" s="64" t="s">
        <v>216</v>
      </c>
      <c r="B11" s="65">
        <f>B12+B13</f>
        <v>0</v>
      </c>
      <c r="C11" s="65">
        <f aca="true" t="shared" si="3" ref="C11:G11">C12+C13</f>
        <v>0</v>
      </c>
      <c r="D11" s="65">
        <f t="shared" si="3"/>
        <v>0</v>
      </c>
      <c r="E11" s="65">
        <f t="shared" si="3"/>
        <v>0</v>
      </c>
      <c r="F11" s="65">
        <f t="shared" si="3"/>
        <v>0</v>
      </c>
      <c r="G11" s="65">
        <f t="shared" si="3"/>
        <v>0</v>
      </c>
    </row>
    <row r="12" spans="1:7" ht="12.75">
      <c r="A12" s="66" t="s">
        <v>217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f>D12-E12</f>
        <v>0</v>
      </c>
    </row>
    <row r="13" spans="1:7" ht="12.75">
      <c r="A13" s="66" t="s">
        <v>218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f>D13-E13</f>
        <v>0</v>
      </c>
    </row>
    <row r="14" spans="1:7" ht="12.75">
      <c r="A14" s="64" t="s">
        <v>219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f>D14-E14</f>
        <v>0</v>
      </c>
    </row>
    <row r="15" spans="1:7" ht="5.1" customHeight="1">
      <c r="A15" s="64"/>
      <c r="B15" s="67"/>
      <c r="C15" s="67"/>
      <c r="D15" s="67"/>
      <c r="E15" s="67"/>
      <c r="F15" s="67"/>
      <c r="G15" s="67"/>
    </row>
    <row r="16" spans="1:7" ht="12.75">
      <c r="A16" s="68" t="s">
        <v>220</v>
      </c>
      <c r="B16" s="63">
        <f>SUM(B17,B18,B19,B22,B23,B26)</f>
        <v>350000004</v>
      </c>
      <c r="C16" s="63">
        <f aca="true" t="shared" si="4" ref="C16:F16">SUM(C17,C18,C19,C22,C23,C26)</f>
        <v>-3.999999989009666</v>
      </c>
      <c r="D16" s="63">
        <f t="shared" si="4"/>
        <v>350000000</v>
      </c>
      <c r="E16" s="63">
        <f t="shared" si="4"/>
        <v>218773392.67999998</v>
      </c>
      <c r="F16" s="63">
        <f t="shared" si="4"/>
        <v>218773392.67999998</v>
      </c>
      <c r="G16" s="63">
        <f>SUM(G17,G18,G19,G22,G23,G26)</f>
        <v>131226607.32000002</v>
      </c>
    </row>
    <row r="17" spans="1:7" ht="12.75">
      <c r="A17" s="64" t="s">
        <v>210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f>D17-E17</f>
        <v>0</v>
      </c>
    </row>
    <row r="18" spans="1:7" ht="12.75">
      <c r="A18" s="64" t="s">
        <v>211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f>D18-E18</f>
        <v>0</v>
      </c>
    </row>
    <row r="19" spans="1:7" ht="12.75">
      <c r="A19" s="64" t="s">
        <v>212</v>
      </c>
      <c r="B19" s="65">
        <f>B20+B21</f>
        <v>0</v>
      </c>
      <c r="C19" s="65">
        <f aca="true" t="shared" si="5" ref="C19:G19">C20+C21</f>
        <v>0</v>
      </c>
      <c r="D19" s="65">
        <f t="shared" si="5"/>
        <v>0</v>
      </c>
      <c r="E19" s="65">
        <f t="shared" si="5"/>
        <v>0</v>
      </c>
      <c r="F19" s="65">
        <f t="shared" si="5"/>
        <v>0</v>
      </c>
      <c r="G19" s="65">
        <f t="shared" si="5"/>
        <v>0</v>
      </c>
    </row>
    <row r="20" spans="1:7" ht="12.75">
      <c r="A20" s="66" t="s">
        <v>213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f>D20-E20</f>
        <v>0</v>
      </c>
    </row>
    <row r="21" spans="1:7" ht="12.75">
      <c r="A21" s="66" t="s">
        <v>214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f aca="true" t="shared" si="6" ref="G21:G22">D21-E21</f>
        <v>0</v>
      </c>
    </row>
    <row r="22" spans="1:7" ht="12.75">
      <c r="A22" s="64" t="s">
        <v>215</v>
      </c>
      <c r="B22" s="65">
        <v>350000004</v>
      </c>
      <c r="C22" s="65">
        <v>-3.999999989009666</v>
      </c>
      <c r="D22" s="65">
        <v>350000000</v>
      </c>
      <c r="E22" s="65">
        <v>218773392.67999998</v>
      </c>
      <c r="F22" s="65">
        <v>218773392.67999998</v>
      </c>
      <c r="G22" s="65">
        <f t="shared" si="6"/>
        <v>131226607.32000002</v>
      </c>
    </row>
    <row r="23" spans="1:7" ht="20.4">
      <c r="A23" s="64" t="s">
        <v>216</v>
      </c>
      <c r="B23" s="65">
        <f>B24+B25</f>
        <v>0</v>
      </c>
      <c r="C23" s="65">
        <f aca="true" t="shared" si="7" ref="C23:G23">C24+C25</f>
        <v>0</v>
      </c>
      <c r="D23" s="65">
        <f t="shared" si="7"/>
        <v>0</v>
      </c>
      <c r="E23" s="65">
        <f t="shared" si="7"/>
        <v>0</v>
      </c>
      <c r="F23" s="65">
        <f t="shared" si="7"/>
        <v>0</v>
      </c>
      <c r="G23" s="65">
        <f t="shared" si="7"/>
        <v>0</v>
      </c>
    </row>
    <row r="24" spans="1:7" ht="12.75">
      <c r="A24" s="69" t="s">
        <v>217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f>D24-E24</f>
        <v>0</v>
      </c>
    </row>
    <row r="25" spans="1:7" ht="12.75">
      <c r="A25" s="69" t="s">
        <v>218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f aca="true" t="shared" si="8" ref="G25:G26">D25-E25</f>
        <v>0</v>
      </c>
    </row>
    <row r="26" spans="1:7" ht="12.75">
      <c r="A26" s="70" t="s">
        <v>219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f t="shared" si="8"/>
        <v>0</v>
      </c>
    </row>
    <row r="27" spans="1:7" ht="12.75">
      <c r="A27" s="71" t="s">
        <v>221</v>
      </c>
      <c r="B27" s="72">
        <f>B4+B16</f>
        <v>2025566051</v>
      </c>
      <c r="C27" s="72">
        <f aca="true" t="shared" si="9" ref="C27:G27">C4+C16</f>
        <v>9441185.660000004</v>
      </c>
      <c r="D27" s="72">
        <f t="shared" si="9"/>
        <v>2035007236.6599998</v>
      </c>
      <c r="E27" s="72">
        <f t="shared" si="9"/>
        <v>872559352.4200001</v>
      </c>
      <c r="F27" s="72">
        <f t="shared" si="9"/>
        <v>872559352.4200001</v>
      </c>
      <c r="G27" s="72">
        <f t="shared" si="9"/>
        <v>1162447884.2399998</v>
      </c>
    </row>
    <row r="28" spans="1:7" ht="5.1" customHeight="1">
      <c r="A28" s="73"/>
      <c r="B28" s="74"/>
      <c r="C28" s="74"/>
      <c r="D28" s="74"/>
      <c r="E28" s="74"/>
      <c r="F28" s="74"/>
      <c r="G28" s="74"/>
    </row>
    <row r="36" spans="3:5" ht="12.75">
      <c r="C36" s="75"/>
      <c r="D36" s="75"/>
      <c r="E36" s="75"/>
    </row>
    <row r="37" spans="1:5" ht="12.75">
      <c r="A37" s="23" t="s">
        <v>84</v>
      </c>
      <c r="C37" s="24" t="s">
        <v>85</v>
      </c>
      <c r="D37" s="24"/>
      <c r="E37" s="24"/>
    </row>
    <row r="38" spans="1:5" ht="12.75">
      <c r="A38" s="25" t="s">
        <v>86</v>
      </c>
      <c r="C38" s="24" t="s">
        <v>87</v>
      </c>
      <c r="D38" s="24"/>
      <c r="E38" s="24"/>
    </row>
  </sheetData>
  <mergeCells count="4">
    <mergeCell ref="A1:G1"/>
    <mergeCell ref="B2:F2"/>
    <mergeCell ref="C37:E37"/>
    <mergeCell ref="C38:E38"/>
  </mergeCells>
  <dataValidations count="1">
    <dataValidation type="decimal" allowBlank="1" showInputMessage="1" showErrorMessage="1" sqref="B4:G14 B16:G26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0" fitToWidth="1" horizontalDpi="600" verticalDpi="600" orientation="landscape" scale="94" r:id="rId2"/>
  <ignoredErrors>
    <ignoredError sqref="B4:G6 B28:G28 B7:F27" unlockedFormula="1"/>
    <ignoredError sqref="G7:G2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2018-07-30T21:21:59Z</dcterms:created>
  <dcterms:modified xsi:type="dcterms:W3CDTF">2018-07-30T21:26:56Z</dcterms:modified>
  <cp:category/>
  <cp:version/>
  <cp:contentType/>
  <cp:contentStatus/>
</cp:coreProperties>
</file>